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7" sheetId="1" r:id="rId1"/>
  </sheets>
  <definedNames/>
  <calcPr fullCalcOnLoad="1"/>
</workbook>
</file>

<file path=xl/sharedStrings.xml><?xml version="1.0" encoding="utf-8"?>
<sst xmlns="http://schemas.openxmlformats.org/spreadsheetml/2006/main" count="47" uniqueCount="35">
  <si>
    <t>公開類</t>
  </si>
  <si>
    <t>月報</t>
  </si>
  <si>
    <t>臺中市天然氣供氣戶數及供氣量</t>
  </si>
  <si>
    <t>中華民國110年7月</t>
  </si>
  <si>
    <t>公司別</t>
  </si>
  <si>
    <t>總計</t>
  </si>
  <si>
    <t>欣中天然氣股份有限公司</t>
  </si>
  <si>
    <t>欣林天然氣股份有限公司</t>
  </si>
  <si>
    <t>欣彰天然氣股份有限公司</t>
  </si>
  <si>
    <t>填表</t>
  </si>
  <si>
    <t>資料來源：本局公用事業科依本市各天然氣事業公司填報之天然氣供氣戶數及供氣量資料彙編。</t>
  </si>
  <si>
    <t>填表說明：本表編製1份，並依統計法規定永久保存，資料透過網際網路上傳至「臺中市公務統計行政管理系統」。</t>
  </si>
  <si>
    <t>次月20日前填報</t>
  </si>
  <si>
    <t>合計</t>
  </si>
  <si>
    <t>家庭用戶</t>
  </si>
  <si>
    <t>商業/服務業用戶</t>
  </si>
  <si>
    <t>工業用戶</t>
  </si>
  <si>
    <t>審核</t>
  </si>
  <si>
    <t>供      氣      戶      數      （戶）</t>
  </si>
  <si>
    <t>上月底戶數</t>
  </si>
  <si>
    <t>本月增減戶數</t>
  </si>
  <si>
    <t>業務主管人員</t>
  </si>
  <si>
    <t>主辦統計人員</t>
  </si>
  <si>
    <t>本月底戶數</t>
  </si>
  <si>
    <t>本月供氣量(M3)</t>
  </si>
  <si>
    <t>天然瓦斯</t>
  </si>
  <si>
    <t>機關首長</t>
  </si>
  <si>
    <t>編製機關</t>
  </si>
  <si>
    <t>表號</t>
  </si>
  <si>
    <t>本年截至上月
累計供氣量(M3)</t>
  </si>
  <si>
    <t>編製日期:中華民國110年8月16日　　　　　　</t>
  </si>
  <si>
    <t>臺中市政府經濟發展局</t>
  </si>
  <si>
    <t>20430-05-01-2</t>
  </si>
  <si>
    <t>年累計供氣量（M3）</t>
  </si>
  <si>
    <t>天　　然　　瓦　　斯</t>
  </si>
</sst>
</file>

<file path=xl/styles.xml><?xml version="1.0" encoding="utf-8"?>
<styleSheet xmlns="http://schemas.openxmlformats.org/spreadsheetml/2006/main">
  <numFmts count="3">
    <numFmt numFmtId="188" formatCode="_(* #,##0.00_);_(* (#,##0.00);_(* &quot;-&quot;??_);_(@_)"/>
    <numFmt numFmtId="189" formatCode="_(* #,##0_);_(* \(#,##0\);_(* &quot;-&quot;_);_(@_)"/>
    <numFmt numFmtId="190" formatCode="_(* #,##0_);_(* (#,##0);_(* &quot;-&quot;??_);_(@_)"/>
  </numFmts>
  <fonts count="9">
    <font>
      <sz val="11"/>
      <color theme="1"/>
      <name val="Calibri"/>
      <family val="2"/>
    </font>
    <font>
      <sz val="10"/>
      <name val="Arial"/>
      <family val="2"/>
    </font>
    <font>
      <sz val="12"/>
      <color theme="1"/>
      <name val="Courier"/>
      <family val="2"/>
    </font>
    <font>
      <sz val="11"/>
      <color theme="1"/>
      <name val="Calibri"/>
      <family val="2"/>
      <scheme val="minor"/>
    </font>
    <font>
      <sz val="12"/>
      <color theme="1"/>
      <name val="標楷體"/>
      <family val="2"/>
    </font>
    <font>
      <b/>
      <sz val="20"/>
      <color theme="1"/>
      <name val="標楷體"/>
      <family val="2"/>
    </font>
    <font>
      <sz val="12"/>
      <color rgb="FF0070C0"/>
      <name val="標楷體"/>
      <family val="2"/>
    </font>
    <font>
      <sz val="11"/>
      <color theme="1"/>
      <name val="標楷體"/>
      <family val="2"/>
    </font>
    <font>
      <sz val="11"/>
      <color theme="1"/>
      <name val="Courier"/>
      <family val="2"/>
    </font>
  </fonts>
  <fills count="3">
    <fill>
      <patternFill/>
    </fill>
    <fill>
      <patternFill patternType="gray125"/>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3"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53">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0" xfId="18" applyNumberFormat="1"/>
    <xf numFmtId="0" fontId="4" fillId="0" borderId="1" xfId="20" applyFont="1" applyBorder="1" applyAlignment="1">
      <alignment horizontal="distributed" vertical="center"/>
    </xf>
    <xf numFmtId="189" fontId="5" fillId="0" borderId="0" xfId="21" applyNumberFormat="1" applyFont="1" applyAlignment="1">
      <alignment horizontal="center" vertical="center"/>
    </xf>
    <xf numFmtId="49" fontId="4" fillId="0" borderId="2" xfId="21" applyNumberFormat="1" applyFont="1" applyBorder="1" applyAlignment="1">
      <alignment horizontal="center" vertical="center"/>
    </xf>
    <xf numFmtId="189" fontId="4" fillId="0" borderId="3" xfId="21" applyNumberFormat="1" applyFont="1" applyBorder="1" applyAlignment="1">
      <alignment horizontal="distributed" vertical="center"/>
    </xf>
    <xf numFmtId="189" fontId="4" fillId="0" borderId="2" xfId="21" applyNumberFormat="1" applyFont="1" applyBorder="1" applyAlignment="1">
      <alignment horizontal="distributed" vertical="center"/>
    </xf>
    <xf numFmtId="189" fontId="4" fillId="0" borderId="4" xfId="21" applyNumberFormat="1" applyFont="1" applyBorder="1" applyAlignment="1">
      <alignment horizontal="distributed" vertical="center"/>
    </xf>
    <xf numFmtId="189" fontId="2" fillId="0" borderId="5" xfId="21" applyNumberFormat="1" applyFont="1" applyBorder="1" applyAlignment="1">
      <alignment horizontal="distributed" vertical="center"/>
    </xf>
    <xf numFmtId="189" fontId="2" fillId="0" borderId="6" xfId="21" applyNumberFormat="1" applyFont="1" applyBorder="1" applyAlignment="1">
      <alignment horizontal="distributed" vertical="center"/>
    </xf>
    <xf numFmtId="189" fontId="4" fillId="0" borderId="4" xfId="21" applyNumberFormat="1" applyFont="1" applyBorder="1" applyAlignment="1">
      <alignment horizontal="distributed" vertical="center" wrapText="1"/>
    </xf>
    <xf numFmtId="189" fontId="4" fillId="0" borderId="5" xfId="21" applyNumberFormat="1" applyFont="1" applyBorder="1" applyAlignment="1">
      <alignment horizontal="distributed" vertical="center"/>
    </xf>
    <xf numFmtId="0" fontId="4" fillId="0" borderId="0" xfId="20" applyFont="1" applyAlignment="1">
      <alignment vertical="center"/>
    </xf>
    <xf numFmtId="0" fontId="4" fillId="0" borderId="0" xfId="20" applyFont="1" applyAlignment="1">
      <alignment horizontal="left" vertical="center"/>
    </xf>
    <xf numFmtId="0" fontId="4" fillId="0" borderId="0" xfId="21" applyFont="1" applyAlignment="1">
      <alignment horizontal="left"/>
    </xf>
    <xf numFmtId="0" fontId="4" fillId="0" borderId="2" xfId="20" applyFont="1" applyBorder="1" applyAlignment="1">
      <alignment horizontal="left" vertical="center"/>
    </xf>
    <xf numFmtId="189" fontId="4" fillId="0" borderId="2" xfId="21" applyNumberFormat="1" applyFont="1" applyBorder="1" applyAlignment="1">
      <alignment horizontal="center" vertical="center"/>
    </xf>
    <xf numFmtId="189" fontId="4" fillId="0" borderId="6" xfId="21" applyNumberFormat="1" applyFont="1" applyBorder="1" applyAlignment="1">
      <alignment horizontal="distributed" vertical="center"/>
    </xf>
    <xf numFmtId="0" fontId="4" fillId="0" borderId="7" xfId="20" applyFont="1" applyBorder="1" applyAlignment="1">
      <alignment horizontal="distributed" vertical="center"/>
    </xf>
    <xf numFmtId="0" fontId="4" fillId="0" borderId="7" xfId="20" applyFont="1" applyBorder="1" applyAlignment="1">
      <alignment horizontal="left" vertical="center"/>
    </xf>
    <xf numFmtId="0" fontId="4" fillId="0" borderId="0" xfId="20" applyFont="1" applyAlignment="1">
      <alignment horizontal="center" vertical="center"/>
    </xf>
    <xf numFmtId="0" fontId="4" fillId="0" borderId="2" xfId="20" applyFont="1" applyBorder="1" applyAlignment="1">
      <alignment vertical="center"/>
    </xf>
    <xf numFmtId="0" fontId="4" fillId="0" borderId="8" xfId="20" applyFont="1" applyBorder="1" applyAlignment="1">
      <alignment horizontal="center" vertical="center"/>
    </xf>
    <xf numFmtId="0" fontId="4" fillId="0" borderId="9" xfId="20" applyFont="1" applyBorder="1" applyAlignment="1">
      <alignment horizontal="distributed" vertical="center"/>
    </xf>
    <xf numFmtId="190" fontId="4" fillId="2" borderId="9" xfId="18" applyNumberFormat="1" applyFont="1" applyFill="1" applyBorder="1" applyAlignment="1">
      <alignment horizontal="center" vertical="center"/>
    </xf>
    <xf numFmtId="190" fontId="6" fillId="2" borderId="9" xfId="18" applyNumberFormat="1" applyFont="1" applyFill="1" applyBorder="1" applyAlignment="1">
      <alignment horizontal="center" vertical="center"/>
    </xf>
    <xf numFmtId="190" fontId="4" fillId="0" borderId="8" xfId="18" applyNumberFormat="1" applyFont="1" applyBorder="1" applyAlignment="1">
      <alignment horizontal="center" vertical="center"/>
    </xf>
    <xf numFmtId="190" fontId="6" fillId="0" borderId="9" xfId="18" applyNumberFormat="1" applyFont="1" applyBorder="1" applyAlignment="1">
      <alignment horizontal="center" vertical="center"/>
    </xf>
    <xf numFmtId="0" fontId="4" fillId="0" borderId="10" xfId="20" applyFont="1" applyBorder="1" applyAlignment="1">
      <alignment horizontal="center" vertical="center"/>
    </xf>
    <xf numFmtId="0" fontId="4" fillId="0" borderId="0" xfId="20" applyFont="1" applyAlignment="1">
      <alignment horizontal="right" vertical="center"/>
    </xf>
    <xf numFmtId="0" fontId="7" fillId="0" borderId="0" xfId="20" applyFont="1" applyAlignment="1">
      <alignment horizontal="right" wrapText="1"/>
    </xf>
    <xf numFmtId="0" fontId="8" fillId="0" borderId="2" xfId="20" applyFont="1" applyBorder="1" applyAlignment="1">
      <alignment horizontal="right" wrapText="1"/>
    </xf>
    <xf numFmtId="0" fontId="4" fillId="0" borderId="11" xfId="20" applyFont="1" applyBorder="1" applyAlignment="1">
      <alignment horizontal="center" vertical="center"/>
    </xf>
    <xf numFmtId="190" fontId="4" fillId="0" borderId="9" xfId="18" applyNumberFormat="1" applyFont="1" applyBorder="1" applyAlignment="1">
      <alignment horizontal="center" vertical="center"/>
    </xf>
    <xf numFmtId="0" fontId="8" fillId="0" borderId="5" xfId="20" applyFont="1" applyBorder="1" applyAlignment="1">
      <alignment horizontal="right" wrapText="1"/>
    </xf>
    <xf numFmtId="0" fontId="8" fillId="0" borderId="6" xfId="20" applyFont="1" applyBorder="1" applyAlignment="1">
      <alignment horizontal="right" wrapText="1"/>
    </xf>
    <xf numFmtId="0" fontId="0" fillId="0" borderId="0" xfId="20" applyFont="1"/>
    <xf numFmtId="49" fontId="4" fillId="0" borderId="12" xfId="20" applyNumberFormat="1" applyFont="1" applyBorder="1" applyAlignment="1">
      <alignment horizontal="distributed" vertical="center" wrapText="1"/>
    </xf>
    <xf numFmtId="0" fontId="4" fillId="0" borderId="3" xfId="20" applyFont="1" applyBorder="1" applyAlignment="1">
      <alignment vertical="center"/>
    </xf>
    <xf numFmtId="0" fontId="4" fillId="0" borderId="8" xfId="20" applyFont="1" applyBorder="1" applyAlignment="1">
      <alignment horizontal="distributed" vertical="center"/>
    </xf>
    <xf numFmtId="49" fontId="4" fillId="0" borderId="8" xfId="20" applyNumberFormat="1" applyFont="1" applyBorder="1" applyAlignment="1">
      <alignment horizontal="centerContinuous" vertical="center"/>
    </xf>
    <xf numFmtId="0" fontId="4" fillId="0" borderId="9" xfId="20" applyFont="1" applyBorder="1" applyAlignment="1">
      <alignment horizontal="centerContinuous" vertical="center"/>
    </xf>
    <xf numFmtId="0" fontId="4" fillId="0" borderId="11" xfId="20" applyFont="1" applyBorder="1" applyAlignment="1">
      <alignment vertical="center"/>
    </xf>
    <xf numFmtId="0" fontId="4" fillId="0" borderId="11" xfId="20" applyFont="1" applyBorder="1" applyAlignment="1">
      <alignment horizontal="distributed" vertical="center"/>
    </xf>
    <xf numFmtId="0" fontId="4" fillId="0" borderId="10" xfId="20" applyFont="1" applyBorder="1" applyAlignment="1">
      <alignment horizontal="centerContinuous" vertical="center"/>
    </xf>
    <xf numFmtId="0" fontId="4" fillId="0" borderId="2" xfId="20" applyFont="1" applyBorder="1" applyAlignment="1">
      <alignment horizontal="centerContinuous" vertical="center"/>
    </xf>
    <xf numFmtId="189" fontId="4" fillId="2" borderId="10" xfId="21" applyNumberFormat="1" applyFont="1" applyFill="1" applyBorder="1" applyAlignment="1">
      <alignment horizontal="center" vertical="center"/>
    </xf>
    <xf numFmtId="189" fontId="4" fillId="2" borderId="2" xfId="21" applyNumberFormat="1" applyFont="1" applyFill="1" applyBorder="1" applyAlignment="1">
      <alignment vertical="center"/>
    </xf>
    <xf numFmtId="189" fontId="4" fillId="2" borderId="10" xfId="21" applyNumberFormat="1" applyFont="1" applyFill="1" applyBorder="1" applyAlignment="1">
      <alignment vertical="center"/>
    </xf>
    <xf numFmtId="0" fontId="7" fillId="0" borderId="0" xfId="20" applyFont="1" applyAlignment="1">
      <alignment horizontal="center"/>
    </xf>
    <xf numFmtId="0" fontId="7" fillId="0" borderId="0" xfId="20" applyFont="1"/>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1"/>
  <sheetViews>
    <sheetView tabSelected="1" zoomScale="115" zoomScaleNormal="115" workbookViewId="0" topLeftCell="A1">
      <selection activeCell="B10" sqref="B10"/>
    </sheetView>
  </sheetViews>
  <sheetFormatPr defaultColWidth="16.7109375" defaultRowHeight="15"/>
  <cols>
    <col min="1" max="1" width="15.8515625" style="38" customWidth="1"/>
    <col min="2" max="2" width="21.57421875" style="38" customWidth="1"/>
    <col min="3" max="3" width="17.00390625" style="38" customWidth="1"/>
    <col min="4" max="4" width="16.00390625" style="51" customWidth="1"/>
    <col min="5" max="5" width="14.28125" style="38" customWidth="1"/>
    <col min="6" max="6" width="19.00390625" style="38" customWidth="1"/>
    <col min="7" max="7" width="17.7109375" style="52" customWidth="1"/>
    <col min="8" max="8" width="17.00390625" style="38" customWidth="1"/>
    <col min="9" max="9" width="13.140625" style="38" customWidth="1"/>
    <col min="10" max="16384" width="9.28125" style="38" customWidth="1"/>
  </cols>
  <sheetData>
    <row r="1" spans="1:9" ht="15">
      <c r="A1" s="4" t="s">
        <v>0</v>
      </c>
      <c r="B1" s="14"/>
      <c r="C1" s="14"/>
      <c r="D1" s="14"/>
      <c r="E1" s="32"/>
      <c r="F1" s="36"/>
      <c r="G1" s="4" t="s">
        <v>27</v>
      </c>
      <c r="H1" s="24" t="s">
        <v>31</v>
      </c>
      <c r="I1" s="44"/>
    </row>
    <row r="2" spans="1:9" ht="15">
      <c r="A2" s="4" t="s">
        <v>1</v>
      </c>
      <c r="B2" s="17" t="s">
        <v>12</v>
      </c>
      <c r="C2" s="23"/>
      <c r="D2" s="23"/>
      <c r="E2" s="33"/>
      <c r="F2" s="37"/>
      <c r="G2" s="4" t="s">
        <v>28</v>
      </c>
      <c r="H2" s="41" t="s">
        <v>32</v>
      </c>
      <c r="I2" s="45"/>
    </row>
    <row r="4" spans="1:9" ht="15">
      <c r="A4" s="5" t="s">
        <v>2</v>
      </c>
      <c r="B4" s="5"/>
      <c r="C4" s="5"/>
      <c r="D4" s="5"/>
      <c r="E4" s="5"/>
      <c r="F4" s="5"/>
      <c r="G4" s="5"/>
      <c r="H4" s="5"/>
      <c r="I4" s="5"/>
    </row>
    <row r="6" spans="1:9" ht="15">
      <c r="A6" s="6" t="s">
        <v>3</v>
      </c>
      <c r="B6" s="18"/>
      <c r="C6" s="18"/>
      <c r="D6" s="18"/>
      <c r="E6" s="18"/>
      <c r="F6" s="18"/>
      <c r="G6" s="18"/>
      <c r="H6" s="18"/>
      <c r="I6" s="18"/>
    </row>
    <row r="7" spans="1:9" ht="22.5" customHeight="1">
      <c r="A7" s="7" t="s">
        <v>4</v>
      </c>
      <c r="B7" s="13"/>
      <c r="C7" s="24" t="s">
        <v>18</v>
      </c>
      <c r="D7" s="30"/>
      <c r="E7" s="34"/>
      <c r="F7" s="25" t="s">
        <v>24</v>
      </c>
      <c r="G7" s="39" t="s">
        <v>29</v>
      </c>
      <c r="H7" s="42" t="s">
        <v>33</v>
      </c>
      <c r="I7" s="46"/>
    </row>
    <row r="8" spans="1:9" ht="15">
      <c r="A8" s="8"/>
      <c r="B8" s="19"/>
      <c r="C8" s="25" t="s">
        <v>19</v>
      </c>
      <c r="D8" s="25" t="s">
        <v>20</v>
      </c>
      <c r="E8" s="25" t="s">
        <v>23</v>
      </c>
      <c r="F8" s="25" t="s">
        <v>25</v>
      </c>
      <c r="G8" s="20"/>
      <c r="H8" s="43" t="s">
        <v>34</v>
      </c>
      <c r="I8" s="47"/>
    </row>
    <row r="9" spans="1:9" ht="15">
      <c r="A9" s="9" t="s">
        <v>5</v>
      </c>
      <c r="B9" s="20" t="s">
        <v>13</v>
      </c>
      <c r="C9" s="26">
        <f>SUM(C10:C12)</f>
        <v>569489</v>
      </c>
      <c r="D9" s="26">
        <f>SUM(D10:D12)</f>
        <v>1144</v>
      </c>
      <c r="E9" s="26">
        <f>C9+D9</f>
        <v>570633</v>
      </c>
      <c r="F9" s="26">
        <f>SUM(F10:F12)</f>
        <v>39402034</v>
      </c>
      <c r="G9" s="26">
        <f>SUM(G10:G12)</f>
        <v>266909091</v>
      </c>
      <c r="H9" s="26">
        <f>SUM(F9:G9)</f>
        <v>306311125</v>
      </c>
      <c r="I9" s="48"/>
    </row>
    <row r="10" spans="1:9" ht="15">
      <c r="A10" s="10"/>
      <c r="B10" s="20" t="s">
        <v>14</v>
      </c>
      <c r="C10" s="26">
        <f>(C14+C18)+C22</f>
        <v>562387</v>
      </c>
      <c r="D10" s="26">
        <f>(D14+D18)+D22</f>
        <v>1152</v>
      </c>
      <c r="E10" s="26">
        <f>(E14+E18)+E22</f>
        <v>563539</v>
      </c>
      <c r="F10" s="26">
        <f>(F14+F18)+F22</f>
        <v>7927948</v>
      </c>
      <c r="G10" s="26">
        <f>H10-F10</f>
        <v>65657010</v>
      </c>
      <c r="H10" s="26">
        <f>(H14+H18)+H22</f>
        <v>73584958</v>
      </c>
      <c r="I10" s="48"/>
    </row>
    <row r="11" spans="1:9" ht="15">
      <c r="A11" s="10"/>
      <c r="B11" s="21" t="s">
        <v>15</v>
      </c>
      <c r="C11" s="26">
        <f>(C15+C19)+C23</f>
        <v>6452</v>
      </c>
      <c r="D11" s="26">
        <f>(D15+D19)+D23</f>
        <v>-7</v>
      </c>
      <c r="E11" s="26">
        <f>(E15+E19)+E23</f>
        <v>6445</v>
      </c>
      <c r="F11" s="26">
        <f>(F15+F19)+F23</f>
        <v>7487930</v>
      </c>
      <c r="G11" s="26">
        <f>H11-F11</f>
        <v>57574231</v>
      </c>
      <c r="H11" s="26">
        <f>(H15+H19)+H23</f>
        <v>65062161</v>
      </c>
      <c r="I11" s="48"/>
    </row>
    <row r="12" spans="1:9" ht="15">
      <c r="A12" s="11"/>
      <c r="B12" s="20" t="s">
        <v>16</v>
      </c>
      <c r="C12" s="26">
        <f>(C16+C20)+C24</f>
        <v>650</v>
      </c>
      <c r="D12" s="26">
        <f>SUM(D16,D20,D24)</f>
        <v>-1</v>
      </c>
      <c r="E12" s="26">
        <f>(E16+E20)+E24</f>
        <v>649</v>
      </c>
      <c r="F12" s="26">
        <f>(F16+F20)+F24</f>
        <v>23986156</v>
      </c>
      <c r="G12" s="26">
        <f>H12-F12</f>
        <v>143677850</v>
      </c>
      <c r="H12" s="26">
        <f>(H16+H20)+H24</f>
        <v>167664006</v>
      </c>
      <c r="I12" s="48"/>
    </row>
    <row r="13" spans="1:9" ht="15">
      <c r="A13" s="12" t="s">
        <v>6</v>
      </c>
      <c r="B13" s="20" t="s">
        <v>13</v>
      </c>
      <c r="C13" s="26">
        <f>SUM(C14:C16)</f>
        <v>366862</v>
      </c>
      <c r="D13" s="26">
        <f>SUM(D14:D16)</f>
        <v>561</v>
      </c>
      <c r="E13" s="26">
        <f>C13+D13</f>
        <v>367423</v>
      </c>
      <c r="F13" s="26">
        <f>SUM(F14:F16)</f>
        <v>9615651</v>
      </c>
      <c r="G13" s="26">
        <f>SUM(G14:G16)</f>
        <v>80731437</v>
      </c>
      <c r="H13" s="26">
        <f>SUM(H14:H16)</f>
        <v>90347088</v>
      </c>
      <c r="I13" s="49"/>
    </row>
    <row r="14" spans="1:9" ht="15">
      <c r="A14" s="13"/>
      <c r="B14" s="20" t="s">
        <v>14</v>
      </c>
      <c r="C14" s="27">
        <v>363199</v>
      </c>
      <c r="D14" s="27">
        <v>573</v>
      </c>
      <c r="E14" s="26">
        <f>C14+D14</f>
        <v>363772</v>
      </c>
      <c r="F14" s="27">
        <v>5036390</v>
      </c>
      <c r="G14" s="27">
        <v>41328997</v>
      </c>
      <c r="H14" s="26">
        <f>F14+G14</f>
        <v>46365387</v>
      </c>
      <c r="I14" s="49"/>
    </row>
    <row r="15" spans="1:9" ht="15">
      <c r="A15" s="13"/>
      <c r="B15" s="21" t="s">
        <v>15</v>
      </c>
      <c r="C15" s="27">
        <v>3642</v>
      </c>
      <c r="D15" s="27">
        <v>-12</v>
      </c>
      <c r="E15" s="26">
        <f>C15+D15</f>
        <v>3630</v>
      </c>
      <c r="F15" s="27">
        <v>3056123</v>
      </c>
      <c r="G15" s="27">
        <v>29659182</v>
      </c>
      <c r="H15" s="26">
        <f>F15+G15</f>
        <v>32715305</v>
      </c>
      <c r="I15" s="49"/>
    </row>
    <row r="16" spans="1:9" ht="15">
      <c r="A16" s="11"/>
      <c r="B16" s="20" t="s">
        <v>16</v>
      </c>
      <c r="C16" s="27">
        <v>21</v>
      </c>
      <c r="D16" s="27">
        <v>0</v>
      </c>
      <c r="E16" s="26">
        <f>C16+D16</f>
        <v>21</v>
      </c>
      <c r="F16" s="27">
        <v>1523138</v>
      </c>
      <c r="G16" s="27">
        <v>9743258</v>
      </c>
      <c r="H16" s="26">
        <f>F16+G16</f>
        <v>11266396</v>
      </c>
      <c r="I16" s="49"/>
    </row>
    <row r="17" spans="1:9" ht="15">
      <c r="A17" s="12" t="s">
        <v>7</v>
      </c>
      <c r="B17" s="20" t="s">
        <v>13</v>
      </c>
      <c r="C17" s="26">
        <f>SUM(C18:C20)</f>
        <v>107699</v>
      </c>
      <c r="D17" s="26">
        <f>SUM(D18:D20)</f>
        <v>296</v>
      </c>
      <c r="E17" s="26">
        <f>SUM(C17:D17)</f>
        <v>107995</v>
      </c>
      <c r="F17" s="26">
        <f>SUM(F18:F20)</f>
        <v>4241432</v>
      </c>
      <c r="G17" s="26">
        <f>SUM(G18:G20)</f>
        <v>28658342</v>
      </c>
      <c r="H17" s="26">
        <f>SUM(H18:H20)</f>
        <v>32899774</v>
      </c>
      <c r="I17" s="49"/>
    </row>
    <row r="18" spans="1:9" ht="15">
      <c r="A18" s="13"/>
      <c r="B18" s="20" t="s">
        <v>14</v>
      </c>
      <c r="C18" s="27">
        <v>106798</v>
      </c>
      <c r="D18" s="27">
        <v>296</v>
      </c>
      <c r="E18" s="26">
        <f>C18+D18</f>
        <v>107094</v>
      </c>
      <c r="F18" s="27">
        <v>1498621</v>
      </c>
      <c r="G18" s="27">
        <v>12427786</v>
      </c>
      <c r="H18" s="26">
        <f>F18+G18</f>
        <v>13926407</v>
      </c>
      <c r="I18" s="49"/>
    </row>
    <row r="19" spans="1:9" ht="15">
      <c r="A19" s="13"/>
      <c r="B19" s="21" t="s">
        <v>15</v>
      </c>
      <c r="C19" s="27">
        <v>901</v>
      </c>
      <c r="D19" s="27">
        <v>0</v>
      </c>
      <c r="E19" s="26">
        <f>C19+D19</f>
        <v>901</v>
      </c>
      <c r="F19" s="27">
        <v>2742811</v>
      </c>
      <c r="G19" s="27">
        <v>16230556</v>
      </c>
      <c r="H19" s="26">
        <f>F19+G19</f>
        <v>18973367</v>
      </c>
      <c r="I19" s="49"/>
    </row>
    <row r="20" spans="1:9" ht="15">
      <c r="A20" s="11"/>
      <c r="B20" s="20" t="s">
        <v>16</v>
      </c>
      <c r="C20" s="27">
        <v>0</v>
      </c>
      <c r="D20" s="27">
        <v>0</v>
      </c>
      <c r="E20" s="26">
        <f>C20+D20</f>
        <v>0</v>
      </c>
      <c r="F20" s="27">
        <v>0</v>
      </c>
      <c r="G20" s="27">
        <v>0</v>
      </c>
      <c r="H20" s="26">
        <v>0</v>
      </c>
      <c r="I20" s="49"/>
    </row>
    <row r="21" spans="1:9" ht="15">
      <c r="A21" s="12" t="s">
        <v>8</v>
      </c>
      <c r="B21" s="20" t="s">
        <v>13</v>
      </c>
      <c r="C21" s="28">
        <f>(C22+C23)+C24</f>
        <v>94928</v>
      </c>
      <c r="D21" s="28">
        <f>(D22+D23)+D24</f>
        <v>287</v>
      </c>
      <c r="E21" s="35">
        <f>C21+D21</f>
        <v>95215</v>
      </c>
      <c r="F21" s="28">
        <f>SUM(F22:F24)</f>
        <v>25544951</v>
      </c>
      <c r="G21" s="26">
        <f>SUM(G22:G24)</f>
        <v>157519312</v>
      </c>
      <c r="H21" s="35">
        <f>F21+G21</f>
        <v>183064263</v>
      </c>
      <c r="I21" s="50"/>
    </row>
    <row r="22" spans="1:9" ht="15">
      <c r="A22" s="13"/>
      <c r="B22" s="20" t="s">
        <v>14</v>
      </c>
      <c r="C22" s="29">
        <v>92390</v>
      </c>
      <c r="D22" s="29">
        <v>283</v>
      </c>
      <c r="E22" s="35">
        <f>C22+D22</f>
        <v>92673</v>
      </c>
      <c r="F22" s="29">
        <v>1392937</v>
      </c>
      <c r="G22" s="29">
        <v>11900227</v>
      </c>
      <c r="H22" s="35">
        <f>F22+G22</f>
        <v>13293164</v>
      </c>
      <c r="I22" s="49"/>
    </row>
    <row r="23" spans="1:9" ht="15">
      <c r="A23" s="13"/>
      <c r="B23" s="21" t="s">
        <v>15</v>
      </c>
      <c r="C23" s="29">
        <v>1909</v>
      </c>
      <c r="D23" s="29">
        <v>5</v>
      </c>
      <c r="E23" s="35">
        <f>C23+D23</f>
        <v>1914</v>
      </c>
      <c r="F23" s="29">
        <v>1688996</v>
      </c>
      <c r="G23" s="29">
        <v>11684493</v>
      </c>
      <c r="H23" s="35">
        <f>F23+G23</f>
        <v>13373489</v>
      </c>
      <c r="I23" s="49"/>
    </row>
    <row r="24" spans="1:9" ht="15">
      <c r="A24" s="11"/>
      <c r="B24" s="20" t="s">
        <v>16</v>
      </c>
      <c r="C24" s="29">
        <v>629</v>
      </c>
      <c r="D24" s="29">
        <v>-1</v>
      </c>
      <c r="E24" s="35">
        <f>C24+D24</f>
        <v>628</v>
      </c>
      <c r="F24" s="29">
        <v>22463018</v>
      </c>
      <c r="G24" s="29">
        <v>133934592</v>
      </c>
      <c r="H24" s="35">
        <f>SUM(F24:G24)</f>
        <v>156397610</v>
      </c>
      <c r="I24" s="49"/>
    </row>
    <row r="25" spans="1:9" ht="15">
      <c r="A25" s="14"/>
      <c r="B25" s="14"/>
      <c r="C25" s="14"/>
      <c r="D25" s="31" t="s">
        <v>21</v>
      </c>
      <c r="E25" s="14"/>
      <c r="F25" s="14"/>
      <c r="G25" s="40" t="s">
        <v>30</v>
      </c>
      <c r="H25" s="40"/>
      <c r="I25" s="40"/>
    </row>
    <row r="26" spans="1:9" ht="15">
      <c r="A26" s="15" t="s">
        <v>9</v>
      </c>
      <c r="B26" s="22" t="s">
        <v>17</v>
      </c>
      <c r="C26" s="14"/>
      <c r="D26" s="14"/>
      <c r="E26" s="14"/>
      <c r="F26" s="31" t="s">
        <v>26</v>
      </c>
      <c r="G26" s="15"/>
      <c r="H26" s="14"/>
      <c r="I26" s="14"/>
    </row>
    <row r="27" spans="1:9" ht="15">
      <c r="A27" s="14"/>
      <c r="B27" s="14"/>
      <c r="C27" s="14"/>
      <c r="D27" s="31" t="s">
        <v>22</v>
      </c>
      <c r="E27" s="14"/>
      <c r="F27" s="14"/>
      <c r="G27" s="14"/>
      <c r="H27" s="31"/>
      <c r="I27" s="31"/>
    </row>
    <row r="28" spans="1:6" ht="15">
      <c r="A28" s="15" t="s">
        <v>10</v>
      </c>
      <c r="F28" s="38"/>
    </row>
    <row r="29" ht="15">
      <c r="A29" s="15" t="s">
        <v>11</v>
      </c>
    </row>
    <row r="31" spans="1:7" ht="15">
      <c r="A31" s="16"/>
      <c r="B31" s="16"/>
      <c r="C31" s="16"/>
      <c r="D31" s="16"/>
      <c r="E31" s="16"/>
      <c r="F31" s="16"/>
      <c r="G31" s="16"/>
    </row>
  </sheetData>
  <mergeCells count="15">
    <mergeCell ref="G25:H25"/>
    <mergeCell ref="A31:G31"/>
    <mergeCell ref="E1:F2"/>
    <mergeCell ref="H1:I1"/>
    <mergeCell ref="H2:I2"/>
    <mergeCell ref="A4:I4"/>
    <mergeCell ref="A6:I6"/>
    <mergeCell ref="A17:A20"/>
    <mergeCell ref="A21:A24"/>
    <mergeCell ref="A7:B8"/>
    <mergeCell ref="C7:E7"/>
    <mergeCell ref="G7:G8"/>
    <mergeCell ref="A9:A12"/>
    <mergeCell ref="A13:A16"/>
    <mergeCell ref="H27:I2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