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稽徵人力" sheetId="1" r:id="rId1"/>
  </sheets>
  <definedNames>
    <definedName name="_xlnm.Print_Area" localSheetId="0">'稽徵人力'!$A$1:$M$21</definedName>
  </definedNames>
  <calcPr fullCalcOnLoad="1"/>
</workbook>
</file>

<file path=xl/sharedStrings.xml><?xml version="1.0" encoding="utf-8"?>
<sst xmlns="http://schemas.openxmlformats.org/spreadsheetml/2006/main" count="43" uniqueCount="43">
  <si>
    <t>公開類</t>
  </si>
  <si>
    <t>年報</t>
  </si>
  <si>
    <t>臺中市各項稅收稽徵人力</t>
  </si>
  <si>
    <t>稅              目</t>
  </si>
  <si>
    <t>總  計</t>
  </si>
  <si>
    <t>直接
人力</t>
  </si>
  <si>
    <t>間接
人力</t>
  </si>
  <si>
    <t xml:space="preserve">填 表　　　   　　   審 核　    　     　　業務主管人員  　　  　     　　　機關首長                      </t>
  </si>
  <si>
    <t xml:space="preserve">                                           主辦統計人員</t>
  </si>
  <si>
    <t>資料來源：由會計室依據業務單位提供之各項稅收稽徵人力配置表、實有人員表編製。</t>
  </si>
  <si>
    <t>填表說明：1.本表編製2份，1份以電子檔(陳核後之PDF掃描檔)Email至財政部統計處，1份依統計法規定永久保存，資料透過網際網路上傳至「臺</t>
  </si>
  <si>
    <t xml:space="preserve">                       中市公務統計行政管理系統」與「財政部資料倉儲管理系統(LDW)」。</t>
  </si>
  <si>
    <t xml:space="preserve">                    2.因四捨五入，各細項加總後或未能與總計相符合。</t>
  </si>
  <si>
    <t>第一層
人力</t>
  </si>
  <si>
    <t>第二層
人力</t>
  </si>
  <si>
    <t>首長及
行政單
位人力</t>
  </si>
  <si>
    <t>次年2月底前編報</t>
  </si>
  <si>
    <t>人數  
 (1) = (6) + (8)</t>
  </si>
  <si>
    <t>比率(2)</t>
  </si>
  <si>
    <t>人數(3)</t>
  </si>
  <si>
    <t>比率(4)</t>
  </si>
  <si>
    <t>人數(5)</t>
  </si>
  <si>
    <t>累計人數
(6) = (3) + (5)</t>
  </si>
  <si>
    <t>累計比率(7)</t>
  </si>
  <si>
    <t>人數(8)</t>
  </si>
  <si>
    <t>比率(9)</t>
  </si>
  <si>
    <t>中華民國109年底</t>
  </si>
  <si>
    <t>合計</t>
  </si>
  <si>
    <t>地價稅</t>
  </si>
  <si>
    <t>土地增值稅</t>
  </si>
  <si>
    <t>房屋稅</t>
  </si>
  <si>
    <t>使用牌照稅</t>
  </si>
  <si>
    <t>契稅</t>
  </si>
  <si>
    <t>印花稅</t>
  </si>
  <si>
    <t>編製機關</t>
  </si>
  <si>
    <t>表號</t>
  </si>
  <si>
    <t>娛樂稅</t>
  </si>
  <si>
    <t>臺中市政府地方稅務局</t>
  </si>
  <si>
    <t>20903-90-06-2</t>
  </si>
  <si>
    <t>特別稅</t>
  </si>
  <si>
    <t>單位：人；％</t>
  </si>
  <si>
    <t>臨時稅</t>
  </si>
  <si>
    <t>中華民國110年1月18日編製</t>
  </si>
</sst>
</file>

<file path=xl/styles.xml><?xml version="1.0" encoding="utf-8"?>
<styleSheet xmlns="http://schemas.openxmlformats.org/spreadsheetml/2006/main">
  <numFmts count="3">
    <numFmt numFmtId="188" formatCode="General_)"/>
    <numFmt numFmtId="189" formatCode="#,##0_ "/>
    <numFmt numFmtId="190" formatCode="_-* #,##0.00_-;\-* #,##0.0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Courier"/>
      <family val="2"/>
    </font>
    <font>
      <b/>
      <sz val="18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Times New Roman"/>
      <family val="2"/>
    </font>
    <font>
      <sz val="9"/>
      <color rgb="FF000000"/>
      <name val="標楷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1" xfId="20" applyFont="1" applyBorder="1" applyAlignment="1">
      <alignment horizontal="distributed" vertical="center"/>
    </xf>
    <xf numFmtId="3" fontId="4" fillId="0" borderId="2" xfId="21" applyNumberFormat="1" applyFont="1" applyBorder="1" applyAlignment="1">
      <alignment horizontal="center" vertical="center"/>
    </xf>
    <xf numFmtId="3" fontId="4" fillId="0" borderId="0" xfId="21" applyNumberFormat="1" applyFont="1" applyAlignment="1">
      <alignment horizontal="center" vertical="center"/>
    </xf>
    <xf numFmtId="188" fontId="2" fillId="0" borderId="0" xfId="21" applyNumberFormat="1" applyFont="1"/>
    <xf numFmtId="188" fontId="2" fillId="0" borderId="3" xfId="21" applyNumberFormat="1" applyFont="1" applyBorder="1" applyAlignment="1">
      <alignment horizontal="center" vertical="center"/>
    </xf>
    <xf numFmtId="189" fontId="2" fillId="0" borderId="4" xfId="20" applyNumberFormat="1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189" fontId="2" fillId="0" borderId="6" xfId="20" applyNumberFormat="1" applyFont="1" applyBorder="1" applyAlignment="1">
      <alignment horizontal="center" vertical="center" wrapText="1"/>
    </xf>
    <xf numFmtId="189" fontId="2" fillId="0" borderId="7" xfId="20" applyNumberFormat="1" applyFont="1" applyBorder="1" applyAlignment="1">
      <alignment horizontal="center" vertical="center"/>
    </xf>
    <xf numFmtId="189" fontId="2" fillId="0" borderId="8" xfId="20" applyNumberFormat="1" applyFont="1" applyBorder="1" applyAlignment="1">
      <alignment horizontal="center" vertical="center"/>
    </xf>
    <xf numFmtId="189" fontId="2" fillId="0" borderId="9" xfId="20" applyNumberFormat="1" applyFont="1" applyBorder="1" applyAlignment="1">
      <alignment horizontal="center" vertical="center"/>
    </xf>
    <xf numFmtId="188" fontId="5" fillId="0" borderId="0" xfId="21" applyNumberFormat="1" applyFont="1" applyAlignment="1">
      <alignment vertical="center"/>
    </xf>
    <xf numFmtId="188" fontId="2" fillId="0" borderId="0" xfId="21" applyNumberFormat="1" applyFont="1" applyAlignment="1">
      <alignment vertical="center"/>
    </xf>
    <xf numFmtId="188" fontId="6" fillId="0" borderId="0" xfId="21" applyNumberFormat="1" applyFont="1" applyAlignment="1">
      <alignment vertical="center"/>
    </xf>
    <xf numFmtId="188" fontId="6" fillId="0" borderId="0" xfId="21" applyNumberFormat="1" applyFont="1" applyAlignment="1">
      <alignment horizontal="left" vertical="center"/>
    </xf>
    <xf numFmtId="0" fontId="2" fillId="0" borderId="10" xfId="20" applyFont="1" applyBorder="1" applyAlignment="1">
      <alignment horizontal="distributed" vertical="center"/>
    </xf>
    <xf numFmtId="3" fontId="2" fillId="0" borderId="0" xfId="21" applyNumberFormat="1" applyFont="1"/>
    <xf numFmtId="0" fontId="2" fillId="0" borderId="6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189" fontId="2" fillId="0" borderId="11" xfId="20" applyNumberFormat="1" applyFont="1" applyBorder="1" applyAlignment="1">
      <alignment horizontal="center" vertical="center" wrapText="1"/>
    </xf>
    <xf numFmtId="189" fontId="2" fillId="0" borderId="12" xfId="20" applyNumberFormat="1" applyFont="1" applyBorder="1" applyAlignment="1">
      <alignment horizontal="center" vertical="center"/>
    </xf>
    <xf numFmtId="189" fontId="2" fillId="0" borderId="13" xfId="20" applyNumberFormat="1" applyFont="1" applyBorder="1" applyAlignment="1">
      <alignment horizontal="center" vertical="center"/>
    </xf>
    <xf numFmtId="189" fontId="2" fillId="0" borderId="11" xfId="20" applyNumberFormat="1" applyFont="1" applyBorder="1" applyAlignment="1">
      <alignment horizontal="distributed" vertical="center" wrapText="1"/>
    </xf>
    <xf numFmtId="189" fontId="2" fillId="0" borderId="14" xfId="20" applyNumberFormat="1" applyFont="1" applyBorder="1" applyAlignment="1">
      <alignment horizontal="distributed" vertical="center" wrapText="1"/>
    </xf>
    <xf numFmtId="188" fontId="7" fillId="0" borderId="0" xfId="21" applyNumberFormat="1" applyFont="1" applyAlignment="1">
      <alignment vertical="center"/>
    </xf>
    <xf numFmtId="0" fontId="2" fillId="0" borderId="0" xfId="20" applyFont="1" applyAlignment="1">
      <alignment vertical="center"/>
    </xf>
    <xf numFmtId="0" fontId="2" fillId="0" borderId="15" xfId="20" applyFont="1" applyBorder="1" applyAlignment="1">
      <alignment vertical="center"/>
    </xf>
    <xf numFmtId="49" fontId="4" fillId="0" borderId="0" xfId="21" applyNumberFormat="1" applyFont="1" applyAlignment="1">
      <alignment horizontal="center" vertical="center"/>
    </xf>
    <xf numFmtId="188" fontId="2" fillId="0" borderId="10" xfId="21" applyNumberFormat="1" applyFont="1" applyBorder="1" applyAlignment="1">
      <alignment horizontal="center" vertical="center"/>
    </xf>
    <xf numFmtId="0" fontId="2" fillId="0" borderId="16" xfId="20" applyFont="1" applyBorder="1" applyAlignment="1">
      <alignment horizontal="distributed" vertical="center" wrapText="1"/>
    </xf>
    <xf numFmtId="189" fontId="2" fillId="0" borderId="17" xfId="20" applyNumberFormat="1" applyFont="1" applyBorder="1" applyAlignment="1">
      <alignment horizontal="distributed" vertical="center"/>
    </xf>
    <xf numFmtId="0" fontId="2" fillId="0" borderId="18" xfId="20" applyFont="1" applyBorder="1" applyAlignment="1">
      <alignment horizontal="distributed" vertical="center" wrapText="1"/>
    </xf>
    <xf numFmtId="0" fontId="2" fillId="0" borderId="17" xfId="20" applyFont="1" applyBorder="1" applyAlignment="1">
      <alignment horizontal="distributed" vertical="center" wrapText="1"/>
    </xf>
    <xf numFmtId="189" fontId="2" fillId="0" borderId="19" xfId="20" applyNumberFormat="1" applyFont="1" applyBorder="1" applyAlignment="1">
      <alignment horizontal="distributed" vertical="center"/>
    </xf>
    <xf numFmtId="49" fontId="2" fillId="0" borderId="15" xfId="21" applyNumberFormat="1" applyFont="1" applyBorder="1" applyAlignment="1">
      <alignment horizontal="center" vertical="center"/>
    </xf>
    <xf numFmtId="188" fontId="2" fillId="0" borderId="1" xfId="21" applyNumberFormat="1" applyFont="1" applyBorder="1" applyAlignment="1">
      <alignment horizontal="center" vertical="center"/>
    </xf>
    <xf numFmtId="190" fontId="6" fillId="0" borderId="8" xfId="20" applyNumberFormat="1" applyFont="1" applyBorder="1" applyAlignment="1">
      <alignment horizontal="right" vertical="center"/>
    </xf>
    <xf numFmtId="190" fontId="6" fillId="0" borderId="20" xfId="20" applyNumberFormat="1" applyFont="1" applyBorder="1" applyAlignment="1">
      <alignment horizontal="right" vertical="center"/>
    </xf>
    <xf numFmtId="190" fontId="6" fillId="0" borderId="21" xfId="20" applyNumberFormat="1" applyFont="1" applyBorder="1" applyAlignment="1">
      <alignment horizontal="right" vertical="center"/>
    </xf>
    <xf numFmtId="3" fontId="2" fillId="0" borderId="15" xfId="21" applyNumberFormat="1" applyFont="1" applyBorder="1" applyAlignment="1">
      <alignment horizontal="center" vertical="center"/>
    </xf>
    <xf numFmtId="188" fontId="2" fillId="0" borderId="22" xfId="21" applyNumberFormat="1" applyFont="1" applyBorder="1" applyAlignment="1">
      <alignment horizontal="center" vertical="center"/>
    </xf>
    <xf numFmtId="190" fontId="6" fillId="0" borderId="12" xfId="20" applyNumberFormat="1" applyFont="1" applyBorder="1" applyAlignment="1">
      <alignment horizontal="right" vertical="center"/>
    </xf>
    <xf numFmtId="190" fontId="6" fillId="0" borderId="23" xfId="20" applyNumberFormat="1" applyFont="1" applyBorder="1" applyAlignment="1">
      <alignment horizontal="right" vertical="center"/>
    </xf>
    <xf numFmtId="190" fontId="6" fillId="0" borderId="24" xfId="20" applyNumberFormat="1" applyFont="1" applyBorder="1" applyAlignment="1">
      <alignment horizontal="right" vertical="center"/>
    </xf>
    <xf numFmtId="39" fontId="5" fillId="0" borderId="0" xfId="21" applyNumberFormat="1" applyFont="1" applyAlignment="1">
      <alignment horizontal="right" vertical="center"/>
    </xf>
    <xf numFmtId="37" fontId="7" fillId="0" borderId="0" xfId="21" applyNumberFormat="1" applyFont="1" applyAlignment="1">
      <alignment vertical="center"/>
    </xf>
    <xf numFmtId="39" fontId="5" fillId="0" borderId="0" xfId="21" applyNumberFormat="1" applyFont="1" applyAlignment="1">
      <alignment vertical="center"/>
    </xf>
    <xf numFmtId="39" fontId="7" fillId="0" borderId="0" xfId="21" applyNumberFormat="1" applyFont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15" xfId="20" applyFont="1" applyBorder="1" applyAlignment="1">
      <alignment horizontal="right" vertical="center"/>
    </xf>
    <xf numFmtId="37" fontId="5" fillId="0" borderId="0" xfId="21" applyNumberFormat="1" applyFont="1" applyAlignment="1">
      <alignment horizontal="left" vertical="center"/>
    </xf>
    <xf numFmtId="0" fontId="2" fillId="0" borderId="0" xfId="20" applyFont="1" applyAlignment="1">
      <alignment horizontal="distributed" vertical="center"/>
    </xf>
    <xf numFmtId="0" fontId="2" fillId="0" borderId="15" xfId="20" applyFont="1" applyBorder="1" applyAlignment="1">
      <alignment horizontal="distributed" vertical="center"/>
    </xf>
    <xf numFmtId="37" fontId="5" fillId="0" borderId="0" xfId="21" applyNumberFormat="1" applyFont="1" applyAlignment="1">
      <alignment vertical="center"/>
    </xf>
    <xf numFmtId="0" fontId="8" fillId="0" borderId="0" xfId="20" applyFont="1" applyAlignment="1">
      <alignment vertical="center"/>
    </xf>
    <xf numFmtId="49" fontId="6" fillId="0" borderId="15" xfId="20" applyNumberFormat="1" applyFont="1" applyBorder="1" applyAlignment="1">
      <alignment vertical="center"/>
    </xf>
    <xf numFmtId="3" fontId="2" fillId="0" borderId="25" xfId="21" applyNumberFormat="1" applyFont="1" applyBorder="1" applyAlignment="1">
      <alignment horizontal="distributed" vertical="center"/>
    </xf>
    <xf numFmtId="3" fontId="2" fillId="0" borderId="26" xfId="21" applyNumberFormat="1" applyFont="1" applyBorder="1" applyAlignment="1">
      <alignment horizontal="distributed" vertical="center"/>
    </xf>
    <xf numFmtId="188" fontId="2" fillId="0" borderId="27" xfId="21" applyNumberFormat="1" applyFont="1" applyBorder="1" applyAlignment="1">
      <alignment horizontal="center" vertical="center"/>
    </xf>
    <xf numFmtId="190" fontId="6" fillId="0" borderId="28" xfId="20" applyNumberFormat="1" applyFont="1" applyBorder="1" applyAlignment="1">
      <alignment horizontal="right" vertical="center"/>
    </xf>
    <xf numFmtId="190" fontId="6" fillId="0" borderId="29" xfId="20" applyNumberFormat="1" applyFont="1" applyBorder="1" applyAlignment="1">
      <alignment horizontal="right" vertical="center"/>
    </xf>
    <xf numFmtId="190" fontId="6" fillId="0" borderId="30" xfId="20" applyNumberFormat="1" applyFont="1" applyBorder="1" applyAlignment="1">
      <alignment horizontal="right" vertical="center"/>
    </xf>
    <xf numFmtId="188" fontId="5" fillId="0" borderId="0" xfId="21" applyNumberFormat="1" applyFont="1" applyAlignment="1">
      <alignment horizontal="right" vertical="center"/>
    </xf>
    <xf numFmtId="3" fontId="2" fillId="0" borderId="31" xfId="21" applyNumberFormat="1" applyFont="1" applyBorder="1" applyAlignment="1">
      <alignment horizontal="center" vertical="center"/>
    </xf>
    <xf numFmtId="49" fontId="6" fillId="0" borderId="24" xfId="21" applyNumberFormat="1" applyFont="1" applyBorder="1" applyAlignment="1">
      <alignment horizontal="center" vertical="center"/>
    </xf>
    <xf numFmtId="188" fontId="2" fillId="0" borderId="15" xfId="21" applyNumberFormat="1" applyFont="1" applyBorder="1" applyAlignment="1">
      <alignment horizontal="center" vertical="center"/>
    </xf>
    <xf numFmtId="190" fontId="6" fillId="0" borderId="31" xfId="20" applyNumberFormat="1" applyFont="1" applyBorder="1" applyAlignment="1">
      <alignment vertical="center"/>
    </xf>
    <xf numFmtId="190" fontId="6" fillId="0" borderId="23" xfId="20" applyNumberFormat="1" applyFont="1" applyBorder="1" applyAlignment="1">
      <alignment vertical="center"/>
    </xf>
    <xf numFmtId="190" fontId="6" fillId="0" borderId="24" xfId="20" applyNumberFormat="1" applyFont="1" applyBorder="1" applyAlignment="1">
      <alignment vertical="center"/>
    </xf>
    <xf numFmtId="0" fontId="6" fillId="0" borderId="16" xfId="20" applyFont="1" applyBorder="1" applyAlignment="1">
      <alignment horizontal="center" vertical="center"/>
    </xf>
    <xf numFmtId="49" fontId="6" fillId="0" borderId="19" xfId="20" applyNumberFormat="1" applyFont="1" applyBorder="1" applyAlignment="1">
      <alignment horizontal="center" vertical="center"/>
    </xf>
    <xf numFmtId="3" fontId="2" fillId="0" borderId="0" xfId="21" applyNumberFormat="1" applyFont="1" applyAlignment="1">
      <alignment horizontal="right" vertical="center"/>
    </xf>
    <xf numFmtId="190" fontId="6" fillId="0" borderId="32" xfId="20" applyNumberFormat="1" applyFont="1" applyBorder="1" applyAlignment="1">
      <alignment vertical="center" wrapText="1"/>
    </xf>
    <xf numFmtId="190" fontId="6" fillId="0" borderId="29" xfId="20" applyNumberFormat="1" applyFont="1" applyBorder="1" applyAlignment="1">
      <alignment vertical="center"/>
    </xf>
    <xf numFmtId="190" fontId="6" fillId="0" borderId="30" xfId="20" applyNumberFormat="1" applyFont="1" applyBorder="1" applyAlignment="1">
      <alignment vertical="center"/>
    </xf>
    <xf numFmtId="3" fontId="5" fillId="0" borderId="0" xfId="21" applyNumberFormat="1" applyFont="1" applyAlignment="1">
      <alignment horizontal="right" vertical="center"/>
    </xf>
    <xf numFmtId="188" fontId="7" fillId="0" borderId="0" xfId="21" applyNumberFormat="1" applyFont="1" applyAlignment="1">
      <alignment horizontal="right" vertical="center"/>
    </xf>
    <xf numFmtId="0" fontId="9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COST9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D7" sqref="D7"/>
    </sheetView>
  </sheetViews>
  <sheetFormatPr defaultColWidth="9.28125" defaultRowHeight="15"/>
  <cols>
    <col min="1" max="2" width="11.57421875" style="28" customWidth="1"/>
    <col min="3" max="3" width="20.57421875" style="28" customWidth="1"/>
    <col min="4" max="13" width="11.57421875" style="28" customWidth="1"/>
    <col min="14" max="14" width="13.140625" style="28" customWidth="1"/>
    <col min="15" max="15" width="8.57421875" style="28" customWidth="1"/>
    <col min="16" max="16" width="12.8515625" style="28" customWidth="1"/>
    <col min="17" max="17" width="6.00390625" style="28" customWidth="1"/>
    <col min="18" max="19" width="8.57421875" style="28" customWidth="1"/>
    <col min="20" max="16384" width="9.00390625" style="28" bestFit="1" customWidth="1"/>
  </cols>
  <sheetData>
    <row r="1" spans="1:13" ht="24.95" customHeight="1">
      <c r="A1" s="3" t="s">
        <v>0</v>
      </c>
      <c r="B1" s="18"/>
      <c r="C1" s="28"/>
      <c r="D1" s="28"/>
      <c r="E1" s="28"/>
      <c r="F1" s="28"/>
      <c r="G1" s="28"/>
      <c r="H1" s="51"/>
      <c r="I1" s="54"/>
      <c r="J1" s="57"/>
      <c r="K1" s="59" t="s">
        <v>34</v>
      </c>
      <c r="L1" s="66" t="s">
        <v>37</v>
      </c>
      <c r="M1" s="72"/>
    </row>
    <row r="2" spans="1:13" ht="24.95" customHeight="1">
      <c r="A2" s="3" t="s">
        <v>1</v>
      </c>
      <c r="B2" s="18"/>
      <c r="C2" s="29" t="s">
        <v>16</v>
      </c>
      <c r="D2" s="29"/>
      <c r="E2" s="29"/>
      <c r="F2" s="29"/>
      <c r="G2" s="29"/>
      <c r="H2" s="52"/>
      <c r="I2" s="55"/>
      <c r="J2" s="58"/>
      <c r="K2" s="60" t="s">
        <v>35</v>
      </c>
      <c r="L2" s="67" t="s">
        <v>38</v>
      </c>
      <c r="M2" s="73"/>
    </row>
    <row r="3" spans="1:13" ht="17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7.25" customHeight="1">
      <c r="A4" s="5"/>
      <c r="B4" s="5"/>
      <c r="C4" s="30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8.5" customHeight="1">
      <c r="A5" s="6"/>
      <c r="B5" s="19"/>
      <c r="C5" s="19"/>
      <c r="D5" s="37" t="s">
        <v>26</v>
      </c>
      <c r="E5" s="42"/>
      <c r="F5" s="42"/>
      <c r="G5" s="42"/>
      <c r="H5" s="42"/>
      <c r="I5" s="42"/>
      <c r="J5" s="42"/>
      <c r="K5" s="42"/>
      <c r="L5" s="68"/>
      <c r="M5" s="74" t="s">
        <v>40</v>
      </c>
    </row>
    <row r="6" spans="1:13" ht="24.75" customHeight="1">
      <c r="A6" s="7" t="s">
        <v>3</v>
      </c>
      <c r="B6" s="7"/>
      <c r="C6" s="31"/>
      <c r="D6" s="38" t="s">
        <v>27</v>
      </c>
      <c r="E6" s="43" t="s">
        <v>28</v>
      </c>
      <c r="F6" s="43" t="s">
        <v>29</v>
      </c>
      <c r="G6" s="43" t="s">
        <v>30</v>
      </c>
      <c r="H6" s="43" t="s">
        <v>31</v>
      </c>
      <c r="I6" s="43" t="s">
        <v>32</v>
      </c>
      <c r="J6" s="43" t="s">
        <v>33</v>
      </c>
      <c r="K6" s="61" t="s">
        <v>36</v>
      </c>
      <c r="L6" s="43" t="s">
        <v>39</v>
      </c>
      <c r="M6" s="61" t="s">
        <v>41</v>
      </c>
    </row>
    <row r="7" spans="1:13" ht="33" customHeight="1">
      <c r="A7" s="8" t="s">
        <v>4</v>
      </c>
      <c r="B7" s="20"/>
      <c r="C7" s="32" t="s">
        <v>17</v>
      </c>
      <c r="D7" s="39">
        <f>D12+D14</f>
        <v>550</v>
      </c>
      <c r="E7" s="44">
        <f>E12+E14</f>
        <v>134.593634116193</v>
      </c>
      <c r="F7" s="44">
        <f>F12+F14</f>
        <v>112.447466007417</v>
      </c>
      <c r="G7" s="44">
        <f>G12+G14</f>
        <v>136.004326328801</v>
      </c>
      <c r="H7" s="44">
        <f>H12+H14</f>
        <v>81.599196538937</v>
      </c>
      <c r="I7" s="44">
        <f>I12+I14</f>
        <v>48.915327564895</v>
      </c>
      <c r="J7" s="44">
        <f>J12+J14</f>
        <v>18.7978986402967</v>
      </c>
      <c r="K7" s="62">
        <f>K12+K14</f>
        <v>17.6421508034611</v>
      </c>
      <c r="L7" s="69">
        <f>L12+L14</f>
        <v>0</v>
      </c>
      <c r="M7" s="75">
        <f>M12+M14</f>
        <v>0</v>
      </c>
    </row>
    <row r="8" spans="1:18" ht="33" customHeight="1">
      <c r="A8" s="9"/>
      <c r="B8" s="21"/>
      <c r="C8" s="33" t="s">
        <v>18</v>
      </c>
      <c r="D8" s="40">
        <f>D7/$D$7*100</f>
        <v>100</v>
      </c>
      <c r="E8" s="45">
        <f>E7/$D$7*100</f>
        <v>24.4715698393078</v>
      </c>
      <c r="F8" s="45">
        <f>F7/$D$7*100</f>
        <v>20.4449938195303</v>
      </c>
      <c r="G8" s="45">
        <f>G7/$D$7*100</f>
        <v>24.7280593325093</v>
      </c>
      <c r="H8" s="45">
        <f>H7/$D$7*100</f>
        <v>14.836217552534</v>
      </c>
      <c r="I8" s="45">
        <f>I7/$D$7*100</f>
        <v>8.89369592089</v>
      </c>
      <c r="J8" s="45">
        <f>J7/$D$7*100</f>
        <v>3.41779975278121</v>
      </c>
      <c r="K8" s="63">
        <f>K7/$D$7*100</f>
        <v>3.20766378244747</v>
      </c>
      <c r="L8" s="70">
        <f>L7/$D$7*100</f>
        <v>0</v>
      </c>
      <c r="M8" s="76">
        <f>M7/$D$7*100</f>
        <v>0</v>
      </c>
      <c r="R8" s="80"/>
    </row>
    <row r="9" spans="1:13" ht="33" customHeight="1">
      <c r="A9" s="10" t="s">
        <v>5</v>
      </c>
      <c r="B9" s="22" t="s">
        <v>13</v>
      </c>
      <c r="C9" s="34" t="s">
        <v>19</v>
      </c>
      <c r="D9" s="40">
        <f>SUM(E9:M9)</f>
        <v>323.6</v>
      </c>
      <c r="E9" s="45">
        <v>79.19</v>
      </c>
      <c r="F9" s="45">
        <v>66.16</v>
      </c>
      <c r="G9" s="45">
        <v>80.02</v>
      </c>
      <c r="H9" s="45">
        <v>48.01</v>
      </c>
      <c r="I9" s="45">
        <v>28.78</v>
      </c>
      <c r="J9" s="45">
        <v>11.06</v>
      </c>
      <c r="K9" s="63">
        <v>10.38</v>
      </c>
      <c r="L9" s="70">
        <v>0</v>
      </c>
      <c r="M9" s="76">
        <v>0</v>
      </c>
    </row>
    <row r="10" spans="1:19" ht="33" customHeight="1">
      <c r="A10" s="11"/>
      <c r="B10" s="23"/>
      <c r="C10" s="33" t="s">
        <v>20</v>
      </c>
      <c r="D10" s="40">
        <f>D9/$D$9*100</f>
        <v>100</v>
      </c>
      <c r="E10" s="45">
        <f>E9/$D$9*100</f>
        <v>24.4715698393078</v>
      </c>
      <c r="F10" s="45">
        <f>F9/$D$9*100</f>
        <v>20.4449938195303</v>
      </c>
      <c r="G10" s="45">
        <f>G9/$D$9*100</f>
        <v>24.7280593325093</v>
      </c>
      <c r="H10" s="45">
        <f>H9/$D$9*100</f>
        <v>14.836217552534</v>
      </c>
      <c r="I10" s="45">
        <f>I9/$D$9*100</f>
        <v>8.89369592088999</v>
      </c>
      <c r="J10" s="45">
        <f>J9/$D$9*100</f>
        <v>3.41779975278121</v>
      </c>
      <c r="K10" s="63">
        <f>K9/$D$9*100</f>
        <v>3.20766378244747</v>
      </c>
      <c r="L10" s="70">
        <f>L9/$D$9*100</f>
        <v>0</v>
      </c>
      <c r="M10" s="76">
        <f>M9/$D$9*100</f>
        <v>0</v>
      </c>
      <c r="N10" s="28"/>
      <c r="O10" s="28"/>
      <c r="P10" s="28"/>
      <c r="Q10" s="28"/>
      <c r="R10" s="28"/>
      <c r="S10" s="28"/>
    </row>
    <row r="11" spans="1:13" ht="33" customHeight="1">
      <c r="A11" s="11"/>
      <c r="B11" s="22" t="s">
        <v>14</v>
      </c>
      <c r="C11" s="34" t="s">
        <v>21</v>
      </c>
      <c r="D11" s="40">
        <v>117.3</v>
      </c>
      <c r="E11" s="45">
        <f>$D$11*E10/100</f>
        <v>28.705151421508</v>
      </c>
      <c r="F11" s="45">
        <f>$D$11*F10/100</f>
        <v>23.981977750309</v>
      </c>
      <c r="G11" s="45">
        <f>$D$11*G10/100</f>
        <v>29.0060135970334</v>
      </c>
      <c r="H11" s="45">
        <f>$D$11*H10/100</f>
        <v>17.4028831891224</v>
      </c>
      <c r="I11" s="45">
        <f>$D$11*I10/100</f>
        <v>10.432305315204</v>
      </c>
      <c r="J11" s="45">
        <f>$D$11*J10/100</f>
        <v>4.00907911001236</v>
      </c>
      <c r="K11" s="63">
        <f>$D$11*K10/100</f>
        <v>3.76258961681088</v>
      </c>
      <c r="L11" s="70">
        <f>$D$11*L10/100</f>
        <v>0</v>
      </c>
      <c r="M11" s="76">
        <f>$D$11*M10/100</f>
        <v>0</v>
      </c>
    </row>
    <row r="12" spans="1:13" s="28" customFormat="1" ht="33" customHeight="1">
      <c r="A12" s="11"/>
      <c r="B12" s="24"/>
      <c r="C12" s="34" t="s">
        <v>22</v>
      </c>
      <c r="D12" s="40">
        <f>D9+D11</f>
        <v>440.9</v>
      </c>
      <c r="E12" s="45">
        <f>E9+E11</f>
        <v>107.895151421508</v>
      </c>
      <c r="F12" s="45">
        <f>F9+F11</f>
        <v>90.141977750309</v>
      </c>
      <c r="G12" s="45">
        <f>G9+G11</f>
        <v>109.026013597033</v>
      </c>
      <c r="H12" s="45">
        <f>H9+H11</f>
        <v>65.4128831891224</v>
      </c>
      <c r="I12" s="45">
        <f>I9+I11</f>
        <v>39.212305315204</v>
      </c>
      <c r="J12" s="45">
        <f>J9+J11</f>
        <v>15.0690791100124</v>
      </c>
      <c r="K12" s="63">
        <f>K9+K11</f>
        <v>14.1425896168109</v>
      </c>
      <c r="L12" s="70">
        <f>L9+L11</f>
        <v>0</v>
      </c>
      <c r="M12" s="76">
        <f>M9+M11</f>
        <v>0</v>
      </c>
    </row>
    <row r="13" spans="1:13" s="28" customFormat="1" ht="33" customHeight="1">
      <c r="A13" s="12"/>
      <c r="B13" s="23"/>
      <c r="C13" s="33" t="s">
        <v>23</v>
      </c>
      <c r="D13" s="40">
        <f>D12/$D$12*100</f>
        <v>100</v>
      </c>
      <c r="E13" s="45">
        <f>E12/$D$12*100</f>
        <v>24.4715698393078</v>
      </c>
      <c r="F13" s="45">
        <f>F12/$D$12*100</f>
        <v>20.4449938195303</v>
      </c>
      <c r="G13" s="45">
        <f>G12/$D$12*100</f>
        <v>24.7280593325093</v>
      </c>
      <c r="H13" s="45">
        <f>H12/$D$12*100</f>
        <v>14.836217552534</v>
      </c>
      <c r="I13" s="45">
        <f>I12/$D$12*100</f>
        <v>8.89369592089</v>
      </c>
      <c r="J13" s="45">
        <f>J12/$D$12*100</f>
        <v>3.41779975278121</v>
      </c>
      <c r="K13" s="63">
        <f>K12/$D$12*100</f>
        <v>3.20766378244747</v>
      </c>
      <c r="L13" s="70">
        <f>L12/$D$12*100</f>
        <v>0</v>
      </c>
      <c r="M13" s="76">
        <f>M12/$D$12*100</f>
        <v>0</v>
      </c>
    </row>
    <row r="14" spans="1:19" s="28" customFormat="1" ht="43.5" customHeight="1">
      <c r="A14" s="10" t="s">
        <v>6</v>
      </c>
      <c r="B14" s="25" t="s">
        <v>15</v>
      </c>
      <c r="C14" s="35" t="s">
        <v>24</v>
      </c>
      <c r="D14" s="40">
        <v>109.1</v>
      </c>
      <c r="E14" s="45">
        <f>$D$14*E13/100</f>
        <v>26.6984826946848</v>
      </c>
      <c r="F14" s="45">
        <f>$D$14*F13/100</f>
        <v>22.3054882571076</v>
      </c>
      <c r="G14" s="45">
        <f>$D$14*G13/100</f>
        <v>26.9783127317676</v>
      </c>
      <c r="H14" s="45">
        <f>$D$14*H13/100</f>
        <v>16.1863133498146</v>
      </c>
      <c r="I14" s="45">
        <f>$D$14*I13/100</f>
        <v>9.70302224969099</v>
      </c>
      <c r="J14" s="45">
        <f>$D$14*J13/100</f>
        <v>3.7288195302843</v>
      </c>
      <c r="K14" s="63">
        <f>$D$14*K13/100</f>
        <v>3.49956118665019</v>
      </c>
      <c r="L14" s="70">
        <f>$D$14*L13/100</f>
        <v>0</v>
      </c>
      <c r="M14" s="76">
        <f>$D$14*M13/100</f>
        <v>0</v>
      </c>
      <c r="N14" s="28"/>
      <c r="O14" s="28"/>
      <c r="P14" s="28"/>
      <c r="Q14" s="28"/>
      <c r="R14" s="28"/>
      <c r="S14" s="28"/>
    </row>
    <row r="15" spans="1:13" ht="43.5" customHeight="1">
      <c r="A15" s="13"/>
      <c r="B15" s="26"/>
      <c r="C15" s="36" t="s">
        <v>25</v>
      </c>
      <c r="D15" s="41">
        <f>D14/$D$14*100</f>
        <v>100</v>
      </c>
      <c r="E15" s="46">
        <f>E14/$D$14*100</f>
        <v>24.4715698393078</v>
      </c>
      <c r="F15" s="46">
        <f>F14/$D$14*100</f>
        <v>20.4449938195303</v>
      </c>
      <c r="G15" s="46">
        <f>G14/$D$14*100</f>
        <v>24.7280593325093</v>
      </c>
      <c r="H15" s="46">
        <f>H14/$D$14*100</f>
        <v>14.836217552534</v>
      </c>
      <c r="I15" s="46">
        <f>I14/$D$14*100</f>
        <v>8.89369592089</v>
      </c>
      <c r="J15" s="46">
        <f>J14/$D$14*100</f>
        <v>3.41779975278121</v>
      </c>
      <c r="K15" s="64">
        <f>K14/$D$14*100</f>
        <v>3.20766378244747</v>
      </c>
      <c r="L15" s="71">
        <f>L14/$D$14*100</f>
        <v>0</v>
      </c>
      <c r="M15" s="77">
        <f>M14/$D$14*100</f>
        <v>0</v>
      </c>
    </row>
    <row r="16" spans="1:16" s="14" customFormat="1" ht="17.25" customHeight="1">
      <c r="A16" s="14" t="s">
        <v>7</v>
      </c>
      <c r="B16" s="27"/>
      <c r="C16" s="27"/>
      <c r="E16" s="47"/>
      <c r="H16" s="53"/>
      <c r="J16" s="48"/>
      <c r="K16" s="65"/>
      <c r="P16" s="65"/>
    </row>
    <row r="17" spans="1:13" s="14" customFormat="1" ht="17.25" customHeight="1">
      <c r="A17" s="14" t="s">
        <v>8</v>
      </c>
      <c r="B17" s="27"/>
      <c r="C17" s="27"/>
      <c r="D17" s="27"/>
      <c r="E17" s="48"/>
      <c r="F17" s="27"/>
      <c r="G17" s="49"/>
      <c r="H17" s="48"/>
      <c r="I17" s="56"/>
      <c r="J17" s="48"/>
      <c r="M17" s="78" t="s">
        <v>42</v>
      </c>
    </row>
    <row r="18" spans="1:10" s="14" customFormat="1" ht="14.25" customHeight="1">
      <c r="A18" s="15" t="s">
        <v>9</v>
      </c>
      <c r="B18" s="27"/>
      <c r="C18" s="27"/>
      <c r="D18" s="27"/>
      <c r="E18" s="48"/>
      <c r="F18" s="27"/>
      <c r="G18" s="49"/>
      <c r="H18" s="48"/>
      <c r="I18" s="56"/>
      <c r="J18" s="48"/>
    </row>
    <row r="19" spans="1:16" s="14" customFormat="1" ht="20.1" customHeight="1">
      <c r="A19" s="16" t="s">
        <v>10</v>
      </c>
      <c r="B19" s="27"/>
      <c r="C19" s="27"/>
      <c r="D19" s="27"/>
      <c r="E19" s="48"/>
      <c r="F19" s="27"/>
      <c r="G19" s="50"/>
      <c r="H19" s="48"/>
      <c r="I19" s="48"/>
      <c r="J19" s="48"/>
      <c r="L19" s="27"/>
      <c r="M19" s="48"/>
      <c r="N19" s="27"/>
      <c r="O19" s="27"/>
      <c r="P19" s="79"/>
    </row>
    <row r="20" spans="1:16" s="14" customFormat="1" ht="20.1" customHeight="1">
      <c r="A20" s="17" t="s">
        <v>11</v>
      </c>
      <c r="B20" s="27"/>
      <c r="C20" s="27"/>
      <c r="D20" s="27"/>
      <c r="E20" s="48"/>
      <c r="F20" s="27"/>
      <c r="G20" s="50"/>
      <c r="H20" s="48"/>
      <c r="I20" s="48"/>
      <c r="J20" s="48"/>
      <c r="L20" s="27"/>
      <c r="M20" s="48"/>
      <c r="N20" s="27"/>
      <c r="O20" s="27"/>
      <c r="P20" s="27"/>
    </row>
    <row r="21" ht="15">
      <c r="A21" s="17" t="s">
        <v>12</v>
      </c>
    </row>
  </sheetData>
  <mergeCells count="13">
    <mergeCell ref="A6:C6"/>
    <mergeCell ref="A7:B8"/>
    <mergeCell ref="A9:A13"/>
    <mergeCell ref="B9:B10"/>
    <mergeCell ref="B11:B13"/>
    <mergeCell ref="A14:A15"/>
    <mergeCell ref="B14:B15"/>
    <mergeCell ref="A1:B1"/>
    <mergeCell ref="L1:M1"/>
    <mergeCell ref="A2:B2"/>
    <mergeCell ref="L2:M2"/>
    <mergeCell ref="A3:M4"/>
    <mergeCell ref="D5:K5"/>
  </mergeCells>
  <printOptions horizontalCentered="1"/>
  <pageMargins left="0.354330708661417" right="0.354330708661417" top="0.47244094488189" bottom="0" header="0.62992125984252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