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本月數" sheetId="1" r:id="rId1"/>
  </sheets>
  <definedNames>
    <definedName name="_xlnm.Print_Area" localSheetId="0">'本月數'!$A$1:$J$38</definedName>
  </definedNames>
  <calcPr fullCalcOnLoad="1"/>
</workbook>
</file>

<file path=xl/sharedStrings.xml><?xml version="1.0" encoding="utf-8"?>
<sst xmlns="http://schemas.openxmlformats.org/spreadsheetml/2006/main" count="104" uniqueCount="56">
  <si>
    <t>公　　開　　類</t>
  </si>
  <si>
    <t>月　　　　　報</t>
  </si>
  <si>
    <t>臺中市各項稅捐實徵淨額與預算數及上年同期比較－本月數</t>
  </si>
  <si>
    <t>　稅　　目　　別</t>
  </si>
  <si>
    <t>總           計</t>
  </si>
  <si>
    <t>一.稅 捐 收 入</t>
  </si>
  <si>
    <t xml:space="preserve">   1.地  價  稅</t>
  </si>
  <si>
    <t xml:space="preserve">   2.田      賦</t>
  </si>
  <si>
    <t xml:space="preserve">   3.土地增值稅</t>
  </si>
  <si>
    <t xml:space="preserve">   4.房  屋  稅</t>
  </si>
  <si>
    <t xml:space="preserve">   5.使用牌照稅</t>
  </si>
  <si>
    <t xml:space="preserve">   6.契      稅</t>
  </si>
  <si>
    <t xml:space="preserve">   7.印  花  稅</t>
  </si>
  <si>
    <t xml:space="preserve">   8.娛  樂  稅</t>
  </si>
  <si>
    <t xml:space="preserve">   9.特別及臨時稅課</t>
  </si>
  <si>
    <t xml:space="preserve">    (1)特別稅</t>
  </si>
  <si>
    <t xml:space="preserve">       營建剩餘土石方</t>
  </si>
  <si>
    <t xml:space="preserve">       土石採取 </t>
  </si>
  <si>
    <t xml:space="preserve">       礦石開採</t>
  </si>
  <si>
    <t xml:space="preserve">   （2)臨時稅</t>
  </si>
  <si>
    <t xml:space="preserve">       土石採取</t>
  </si>
  <si>
    <t xml:space="preserve">  10.教  育  捐</t>
  </si>
  <si>
    <t xml:space="preserve">    (1)房屋稅附徵</t>
  </si>
  <si>
    <t xml:space="preserve">    (2)娛樂稅附徵</t>
  </si>
  <si>
    <t xml:space="preserve">    (3)契　稅附徵</t>
  </si>
  <si>
    <t xml:space="preserve">二.罰      鍰  </t>
  </si>
  <si>
    <t xml:space="preserve">  1.財   務   罰   鍰</t>
  </si>
  <si>
    <t xml:space="preserve">  2.罰   金   罰   鍰</t>
  </si>
  <si>
    <t xml:space="preserve"> 填 表        　　　　　　　　審 核　　　　　　　　　    業務主管人員　    　　　　　　　　　機關首長</t>
  </si>
  <si>
    <t xml:space="preserve">                                                         主辦統計人員</t>
  </si>
  <si>
    <t>資料來源：由會計室依據徵課會計系統WAA40BP1、WAA40CP1編製。</t>
  </si>
  <si>
    <t>填表說明：本表編製2份，1份以電子檔(Excel或ODF檔，及陳核後之PDF掃描檔)Email至財政部統計處，1份依統計法規定永久保存，資料透過網際網路上傳至「臺中市公務統計</t>
  </si>
  <si>
    <t xml:space="preserve">          行政管理系統」。</t>
  </si>
  <si>
    <t>每月終了後15日內編報</t>
  </si>
  <si>
    <t>12月份於次年1月25日前編報</t>
  </si>
  <si>
    <t>本月實徵數</t>
  </si>
  <si>
    <t>合計
(1)</t>
  </si>
  <si>
    <t xml:space="preserve"> </t>
  </si>
  <si>
    <t>本年度</t>
  </si>
  <si>
    <t>中華民國110年3月</t>
  </si>
  <si>
    <t>以前年度</t>
  </si>
  <si>
    <t>本月退還以前年度收入數
(2)</t>
  </si>
  <si>
    <t>本月實徵淨額 
(3)=(1)－(2)</t>
  </si>
  <si>
    <t>本月實徵淨額
占本月分配預算數百分比</t>
  </si>
  <si>
    <t>本月分配
預算數(4)</t>
  </si>
  <si>
    <t>％
(3)/(4)*100</t>
  </si>
  <si>
    <t>--</t>
  </si>
  <si>
    <t>編 製 機 關</t>
  </si>
  <si>
    <t>表     　號</t>
  </si>
  <si>
    <t>本月實徵淨額
與上年同月比較</t>
  </si>
  <si>
    <t>上年同月
實徵淨額(5)</t>
  </si>
  <si>
    <t>臺中市政府地方稅務局</t>
  </si>
  <si>
    <t>20903-01-02-2</t>
  </si>
  <si>
    <t xml:space="preserve">  單位：新臺幣元</t>
  </si>
  <si>
    <t>增減%
[(3)-(5)]/(5)*100</t>
  </si>
  <si>
    <t>中華民國 110年4月12日編製</t>
  </si>
</sst>
</file>

<file path=xl/styles.xml><?xml version="1.0" encoding="utf-8"?>
<styleSheet xmlns="http://schemas.openxmlformats.org/spreadsheetml/2006/main">
  <numFmts count="8">
    <numFmt numFmtId="188" formatCode="* #,##0.00\ ;\-* #,##0.00\ ;* \-#\ ;@\ "/>
    <numFmt numFmtId="189" formatCode="#,##0;\-#,##0;&quot;-&quot;"/>
    <numFmt numFmtId="190" formatCode="#,##0\ "/>
    <numFmt numFmtId="191" formatCode="* #,##0\ ;\-* #,##0\ ;* &quot;- &quot;;@\ "/>
    <numFmt numFmtId="192" formatCode="#,##0.0"/>
    <numFmt numFmtId="193" formatCode="#,##0.0\ "/>
    <numFmt numFmtId="194" formatCode="#,##0.0;\-#,##0.0;&quot;--&quot;"/>
    <numFmt numFmtId="195" formatCode="e&quot;OC&quot;ge&quot;年&quot;m&quot;月&quot;d&quot;日編製&quot;;@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rgb="FF000000"/>
      <name val="Times New Roman"/>
      <family val="2"/>
    </font>
    <font>
      <sz val="10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b/>
      <sz val="12"/>
      <color theme="1"/>
      <name val="標楷體"/>
      <family val="2"/>
    </font>
    <font>
      <sz val="10"/>
      <color theme="1"/>
      <name val="標楷體"/>
      <family val="2"/>
    </font>
    <font>
      <b/>
      <sz val="12"/>
      <color theme="1"/>
      <name val="Times New Roman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188" fontId="2" fillId="0" borderId="0" applyFill="0" applyBorder="0" applyProtection="0">
      <alignment vertical="center"/>
    </xf>
    <xf numFmtId="0" fontId="4" fillId="0" borderId="0" applyFill="0" applyBorder="0" applyProtection="0">
      <alignment vertical="center"/>
    </xf>
    <xf numFmtId="0" fontId="5" fillId="0" borderId="0" applyFill="0" applyBorder="0" applyAlignment="0" applyProtection="0"/>
  </cellStyleXfs>
  <cellXfs count="8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188" fontId="2" fillId="0" borderId="0" xfId="22" applyNumberFormat="1" applyFont="1" applyAlignment="1">
      <alignment vertical="center"/>
    </xf>
    <xf numFmtId="0" fontId="4" fillId="0" borderId="0" xfId="23" applyNumberFormat="1" applyFont="1" applyAlignment="1">
      <alignment vertical="center"/>
    </xf>
    <xf numFmtId="0" fontId="5" fillId="0" borderId="0" xfId="24" applyNumberFormat="1" applyFont="1"/>
    <xf numFmtId="0" fontId="6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3" fontId="7" fillId="0" borderId="0" xfId="20" applyNumberFormat="1" applyFont="1" applyAlignment="1">
      <alignment horizontal="center" vertical="center"/>
    </xf>
    <xf numFmtId="0" fontId="6" fillId="0" borderId="2" xfId="20" applyFont="1" applyBorder="1" applyAlignment="1">
      <alignment vertical="center"/>
    </xf>
    <xf numFmtId="0" fontId="6" fillId="0" borderId="3" xfId="20" applyFont="1" applyBorder="1" applyAlignment="1">
      <alignment vertical="center"/>
    </xf>
    <xf numFmtId="0" fontId="8" fillId="0" borderId="4" xfId="21" applyFont="1" applyBorder="1" applyAlignment="1">
      <alignment vertical="center"/>
    </xf>
    <xf numFmtId="0" fontId="8" fillId="0" borderId="5" xfId="21" applyFont="1" applyBorder="1" applyAlignment="1">
      <alignment horizontal="left" vertical="center"/>
    </xf>
    <xf numFmtId="0" fontId="6" fillId="0" borderId="5" xfId="21" applyFont="1" applyBorder="1" applyAlignment="1">
      <alignment vertical="center"/>
    </xf>
    <xf numFmtId="0" fontId="6" fillId="0" borderId="5" xfId="21" applyFont="1" applyBorder="1" applyAlignment="1">
      <alignment horizontal="left" vertical="center"/>
    </xf>
    <xf numFmtId="0" fontId="6" fillId="0" borderId="6" xfId="21" applyFont="1" applyBorder="1" applyAlignment="1">
      <alignment vertical="center"/>
    </xf>
    <xf numFmtId="0" fontId="6" fillId="0" borderId="7" xfId="21" applyFont="1" applyBorder="1" applyAlignment="1">
      <alignment vertical="center"/>
    </xf>
    <xf numFmtId="0" fontId="8" fillId="0" borderId="8" xfId="21" applyFont="1" applyBorder="1" applyAlignment="1">
      <alignment vertical="center"/>
    </xf>
    <xf numFmtId="0" fontId="6" fillId="0" borderId="8" xfId="21" applyFont="1" applyBorder="1" applyAlignment="1">
      <alignment vertical="center"/>
    </xf>
    <xf numFmtId="0" fontId="6" fillId="0" borderId="9" xfId="21" applyFont="1" applyBorder="1" applyAlignment="1">
      <alignment horizontal="left" vertical="center"/>
    </xf>
    <xf numFmtId="37" fontId="6" fillId="0" borderId="0" xfId="20" applyNumberFormat="1" applyFont="1" applyAlignment="1">
      <alignment vertical="center"/>
    </xf>
    <xf numFmtId="3" fontId="6" fillId="0" borderId="0" xfId="20" applyNumberFormat="1" applyFont="1" applyAlignment="1">
      <alignment horizontal="left" vertical="center"/>
    </xf>
    <xf numFmtId="189" fontId="6" fillId="0" borderId="0" xfId="20" applyNumberFormat="1" applyFont="1" applyAlignment="1">
      <alignment horizontal="left" vertical="center"/>
    </xf>
    <xf numFmtId="0" fontId="6" fillId="0" borderId="0" xfId="20" applyFont="1" applyAlignment="1">
      <alignment vertical="center"/>
    </xf>
    <xf numFmtId="0" fontId="9" fillId="0" borderId="0" xfId="20" applyFont="1" applyAlignment="1">
      <alignment vertical="center"/>
    </xf>
    <xf numFmtId="3" fontId="6" fillId="0" borderId="10" xfId="20" applyNumberFormat="1" applyFont="1" applyBorder="1" applyAlignment="1">
      <alignment vertical="top"/>
    </xf>
    <xf numFmtId="3" fontId="6" fillId="0" borderId="0" xfId="20" applyNumberFormat="1" applyFont="1" applyAlignment="1">
      <alignment vertical="top"/>
    </xf>
    <xf numFmtId="3" fontId="6" fillId="0" borderId="0" xfId="20" applyNumberFormat="1" applyFont="1" applyAlignment="1">
      <alignment vertical="center"/>
    </xf>
    <xf numFmtId="3" fontId="6" fillId="0" borderId="11" xfId="20" applyNumberFormat="1" applyFont="1" applyBorder="1" applyAlignment="1">
      <alignment horizontal="center" vertical="center"/>
    </xf>
    <xf numFmtId="3" fontId="6" fillId="0" borderId="12" xfId="20" applyNumberFormat="1" applyFont="1" applyBorder="1" applyAlignment="1">
      <alignment horizontal="center" vertical="center" wrapText="1"/>
    </xf>
    <xf numFmtId="190" fontId="10" fillId="0" borderId="13" xfId="20" applyNumberFormat="1" applyFont="1" applyBorder="1" applyAlignment="1">
      <alignment vertical="center"/>
    </xf>
    <xf numFmtId="190" fontId="3" fillId="0" borderId="13" xfId="20" applyNumberFormat="1" applyFont="1" applyBorder="1" applyAlignment="1">
      <alignment vertical="center"/>
    </xf>
    <xf numFmtId="191" fontId="3" fillId="0" borderId="13" xfId="22" applyNumberFormat="1" applyFont="1" applyBorder="1" applyAlignment="1" applyProtection="1">
      <alignment vertical="center"/>
      <protection locked="0"/>
    </xf>
    <xf numFmtId="191" fontId="10" fillId="0" borderId="13" xfId="22" applyNumberFormat="1" applyFont="1" applyBorder="1" applyAlignment="1" applyProtection="1">
      <alignment vertical="center"/>
      <protection locked="0"/>
    </xf>
    <xf numFmtId="191" fontId="3" fillId="0" borderId="14" xfId="22" applyNumberFormat="1" applyFont="1" applyBorder="1" applyAlignment="1" applyProtection="1">
      <alignment vertical="center"/>
      <protection locked="0"/>
    </xf>
    <xf numFmtId="37" fontId="6" fillId="0" borderId="0" xfId="20" applyNumberFormat="1" applyFont="1" applyAlignment="1">
      <alignment horizontal="left" vertical="center"/>
    </xf>
    <xf numFmtId="192" fontId="6" fillId="0" borderId="0" xfId="20" applyNumberFormat="1" applyFont="1" applyAlignment="1">
      <alignment horizontal="left" vertical="center"/>
    </xf>
    <xf numFmtId="0" fontId="2" fillId="0" borderId="0" xfId="20" applyFont="1" applyAlignment="1">
      <alignment vertical="center"/>
    </xf>
    <xf numFmtId="3" fontId="6" fillId="0" borderId="0" xfId="20" applyNumberFormat="1" applyFont="1" applyAlignment="1">
      <alignment vertical="top" wrapText="1"/>
    </xf>
    <xf numFmtId="3" fontId="6" fillId="0" borderId="15" xfId="20" applyNumberFormat="1" applyFont="1" applyBorder="1" applyAlignment="1">
      <alignment vertical="top" wrapText="1"/>
    </xf>
    <xf numFmtId="0" fontId="6" fillId="0" borderId="16" xfId="20" applyFont="1" applyBorder="1" applyAlignment="1">
      <alignment horizontal="center" vertical="center"/>
    </xf>
    <xf numFmtId="3" fontId="6" fillId="0" borderId="17" xfId="20" applyNumberFormat="1" applyFont="1" applyBorder="1" applyAlignment="1">
      <alignment horizontal="center" vertical="center"/>
    </xf>
    <xf numFmtId="190" fontId="3" fillId="0" borderId="18" xfId="20" applyNumberFormat="1" applyFont="1" applyBorder="1" applyAlignment="1">
      <alignment vertical="center"/>
    </xf>
    <xf numFmtId="49" fontId="6" fillId="0" borderId="15" xfId="20" applyNumberFormat="1" applyFont="1" applyBorder="1" applyAlignment="1">
      <alignment horizontal="center" vertical="center"/>
    </xf>
    <xf numFmtId="0" fontId="6" fillId="0" borderId="19" xfId="20" applyFont="1" applyBorder="1" applyAlignment="1">
      <alignment horizontal="center" vertical="center"/>
    </xf>
    <xf numFmtId="192" fontId="6" fillId="0" borderId="17" xfId="20" applyNumberFormat="1" applyFont="1" applyBorder="1" applyAlignment="1">
      <alignment horizontal="center" vertical="center"/>
    </xf>
    <xf numFmtId="3" fontId="6" fillId="0" borderId="0" xfId="20" applyNumberFormat="1" applyFont="1" applyAlignment="1">
      <alignment horizontal="right" vertical="center"/>
    </xf>
    <xf numFmtId="192" fontId="6" fillId="0" borderId="0" xfId="20" applyNumberFormat="1" applyFont="1" applyAlignment="1">
      <alignment vertical="center"/>
    </xf>
    <xf numFmtId="3" fontId="6" fillId="0" borderId="15" xfId="20" applyNumberFormat="1" applyFont="1" applyBorder="1" applyAlignment="1">
      <alignment horizontal="center" vertical="center"/>
    </xf>
    <xf numFmtId="3" fontId="6" fillId="0" borderId="20" xfId="20" applyNumberFormat="1" applyFont="1" applyBorder="1" applyAlignment="1">
      <alignment horizontal="center" vertical="center" wrapText="1"/>
    </xf>
    <xf numFmtId="49" fontId="6" fillId="0" borderId="0" xfId="20" applyNumberFormat="1" applyFont="1" applyAlignment="1">
      <alignment horizontal="right" vertical="center"/>
    </xf>
    <xf numFmtId="49" fontId="6" fillId="0" borderId="15" xfId="20" applyNumberFormat="1" applyFont="1" applyBorder="1" applyAlignment="1">
      <alignment horizontal="right" vertical="center"/>
    </xf>
    <xf numFmtId="191" fontId="3" fillId="0" borderId="13" xfId="22" applyNumberFormat="1" applyFont="1" applyBorder="1" applyAlignment="1" applyProtection="1">
      <alignment horizontal="right" vertical="center"/>
      <protection locked="0"/>
    </xf>
    <xf numFmtId="191" fontId="3" fillId="0" borderId="18" xfId="22" applyNumberFormat="1" applyFont="1" applyBorder="1" applyAlignment="1" applyProtection="1">
      <alignment vertical="center"/>
      <protection locked="0"/>
    </xf>
    <xf numFmtId="0" fontId="6" fillId="0" borderId="0" xfId="20" applyFont="1" applyAlignment="1">
      <alignment horizontal="right" vertical="center"/>
    </xf>
    <xf numFmtId="3" fontId="6" fillId="0" borderId="21" xfId="20" applyNumberFormat="1" applyFont="1" applyBorder="1" applyAlignment="1">
      <alignment horizontal="center" vertical="center" wrapText="1"/>
    </xf>
    <xf numFmtId="3" fontId="6" fillId="0" borderId="22" xfId="20" applyNumberFormat="1" applyFont="1" applyBorder="1" applyAlignment="1">
      <alignment horizontal="center" vertical="center" wrapText="1"/>
    </xf>
    <xf numFmtId="190" fontId="10" fillId="0" borderId="13" xfId="22" applyNumberFormat="1" applyFont="1" applyBorder="1" applyAlignment="1" applyProtection="1">
      <alignment vertical="center"/>
      <protection locked="0"/>
    </xf>
    <xf numFmtId="49" fontId="6" fillId="0" borderId="7" xfId="20" applyNumberFormat="1" applyFont="1" applyBorder="1" applyAlignment="1">
      <alignment horizontal="right" vertical="center"/>
    </xf>
    <xf numFmtId="49" fontId="6" fillId="0" borderId="3" xfId="20" applyNumberFormat="1" applyFont="1" applyBorder="1" applyAlignment="1">
      <alignment horizontal="right" vertical="center"/>
    </xf>
    <xf numFmtId="3" fontId="6" fillId="0" borderId="17" xfId="20" applyNumberFormat="1" applyFont="1" applyBorder="1" applyAlignment="1">
      <alignment horizontal="center" vertical="center" wrapText="1"/>
    </xf>
    <xf numFmtId="193" fontId="10" fillId="0" borderId="13" xfId="22" applyNumberFormat="1" applyFont="1" applyBorder="1" applyAlignment="1" applyProtection="1">
      <alignment vertical="center"/>
      <protection locked="0"/>
    </xf>
    <xf numFmtId="193" fontId="3" fillId="0" borderId="13" xfId="22" applyNumberFormat="1" applyFont="1" applyBorder="1" applyAlignment="1" applyProtection="1">
      <alignment vertical="center"/>
      <protection locked="0"/>
    </xf>
    <xf numFmtId="194" fontId="4" fillId="0" borderId="23" xfId="23" applyNumberFormat="1" applyFont="1" applyBorder="1" applyAlignment="1">
      <alignment horizontal="right" vertical="center"/>
    </xf>
    <xf numFmtId="193" fontId="3" fillId="0" borderId="18" xfId="22" applyNumberFormat="1" applyFont="1" applyBorder="1" applyAlignment="1" applyProtection="1">
      <alignment vertical="center"/>
      <protection locked="0"/>
    </xf>
    <xf numFmtId="10" fontId="6" fillId="0" borderId="0" xfId="20" applyNumberFormat="1" applyFont="1" applyAlignment="1">
      <alignment horizontal="left" vertical="center"/>
    </xf>
    <xf numFmtId="3" fontId="6" fillId="0" borderId="24" xfId="20" applyNumberFormat="1" applyFont="1" applyBorder="1" applyAlignment="1">
      <alignment horizontal="center" vertical="center" wrapText="1"/>
    </xf>
    <xf numFmtId="195" fontId="6" fillId="0" borderId="0" xfId="24" applyNumberFormat="1" applyFont="1"/>
    <xf numFmtId="3" fontId="6" fillId="0" borderId="1" xfId="20" applyNumberFormat="1" applyFont="1" applyBorder="1" applyAlignment="1">
      <alignment horizontal="center" vertical="center"/>
    </xf>
    <xf numFmtId="3" fontId="6" fillId="0" borderId="0" xfId="20" applyNumberFormat="1" applyFont="1" applyAlignment="1">
      <alignment horizontal="center" vertical="center"/>
    </xf>
    <xf numFmtId="3" fontId="6" fillId="0" borderId="18" xfId="20" applyNumberFormat="1" applyFont="1" applyBorder="1" applyAlignment="1">
      <alignment horizontal="center" vertical="center" wrapText="1"/>
    </xf>
    <xf numFmtId="193" fontId="10" fillId="0" borderId="13" xfId="20" applyNumberFormat="1" applyFont="1" applyBorder="1" applyAlignment="1">
      <alignment vertical="center"/>
    </xf>
    <xf numFmtId="193" fontId="3" fillId="0" borderId="13" xfId="20" applyNumberFormat="1" applyFont="1" applyBorder="1" applyAlignment="1">
      <alignment vertical="center"/>
    </xf>
    <xf numFmtId="194" fontId="4" fillId="0" borderId="25" xfId="23" applyNumberFormat="1" applyFont="1" applyBorder="1" applyAlignment="1">
      <alignment horizontal="right" vertical="center"/>
    </xf>
    <xf numFmtId="193" fontId="3" fillId="0" borderId="18" xfId="20" applyNumberFormat="1" applyFont="1" applyBorder="1" applyAlignment="1">
      <alignment vertical="center"/>
    </xf>
    <xf numFmtId="0" fontId="6" fillId="0" borderId="0" xfId="24" applyFont="1" applyAlignment="1">
      <alignment horizontal="center"/>
    </xf>
    <xf numFmtId="2" fontId="6" fillId="0" borderId="0" xfId="20" applyNumberFormat="1" applyFont="1" applyAlignment="1">
      <alignment vertical="center"/>
    </xf>
    <xf numFmtId="0" fontId="11" fillId="0" borderId="0" xfId="20" applyFont="1" applyAlignment="1">
      <alignment vertical="center"/>
    </xf>
    <xf numFmtId="3" fontId="6" fillId="0" borderId="0" xfId="20" applyNumberFormat="1" applyFont="1" applyAlignment="1">
      <alignment horizontal="distributed" vertical="center"/>
    </xf>
    <xf numFmtId="0" fontId="6" fillId="0" borderId="0" xfId="20" applyFont="1" applyAlignment="1">
      <alignment horizontal="distributed" vertical="center"/>
    </xf>
    <xf numFmtId="0" fontId="9" fillId="0" borderId="0" xfId="20" applyFont="1" applyAlignment="1">
      <alignment vertical="top" wrapText="1"/>
    </xf>
    <xf numFmtId="0" fontId="12" fillId="0" borderId="0" xfId="20" applyFont="1" applyAlignment="1">
      <alignment vertical="top" wrapText="1"/>
    </xf>
    <xf numFmtId="3" fontId="9" fillId="0" borderId="0" xfId="20" applyNumberFormat="1" applyFont="1" applyAlignment="1">
      <alignment horizontal="right" vertical="center"/>
    </xf>
    <xf numFmtId="2" fontId="8" fillId="0" borderId="0" xfId="20" applyNumberFormat="1" applyFont="1" applyAlignment="1">
      <alignment horizontal="left" vertical="center"/>
    </xf>
    <xf numFmtId="2" fontId="6" fillId="0" borderId="0" xfId="20" applyNumberFormat="1" applyFont="1" applyAlignment="1">
      <alignment horizontal="left" vertical="center"/>
    </xf>
    <xf numFmtId="0" fontId="8" fillId="0" borderId="0" xfId="20" applyFont="1" applyAlignment="1">
      <alignment vertical="center"/>
    </xf>
    <xf numFmtId="0" fontId="2" fillId="0" borderId="0" xfId="20" applyFont="1" applyAlignment="1">
      <alignment horizontal="left" vertical="top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 7" xfId="21"/>
    <cellStyle name="千分位" xfId="22"/>
    <cellStyle name="一般 2 2" xfId="23"/>
    <cellStyle name="一般_成本計算表(85年度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="90" zoomScaleNormal="90" workbookViewId="0" topLeftCell="A14">
      <selection activeCell="B30" sqref="B30"/>
    </sheetView>
  </sheetViews>
  <sheetFormatPr defaultColWidth="9.28125" defaultRowHeight="16.5" customHeight="1"/>
  <cols>
    <col min="1" max="1" width="25.421875" style="23" customWidth="1"/>
    <col min="2" max="2" width="20.57421875" style="23" customWidth="1"/>
    <col min="3" max="3" width="19.8515625" style="23" customWidth="1"/>
    <col min="4" max="4" width="17.00390625" style="23" customWidth="1"/>
    <col min="5" max="5" width="18.421875" style="23" customWidth="1"/>
    <col min="6" max="6" width="20.421875" style="23" customWidth="1"/>
    <col min="7" max="7" width="21.140625" style="23" customWidth="1"/>
    <col min="8" max="8" width="14.00390625" style="23" customWidth="1"/>
    <col min="9" max="9" width="20.8515625" style="23" customWidth="1"/>
    <col min="10" max="10" width="22.57421875" style="23" customWidth="1"/>
    <col min="11" max="11" width="19.57421875" style="23" customWidth="1"/>
    <col min="12" max="12" width="12.00390625" style="23" customWidth="1"/>
    <col min="13" max="13" width="12.57421875" style="23" customWidth="1"/>
    <col min="14" max="14" width="11.00390625" style="23" customWidth="1"/>
    <col min="15" max="17" width="17.00390625" style="23" customWidth="1"/>
    <col min="18" max="18" width="11.57421875" style="23" customWidth="1"/>
    <col min="19" max="19" width="2.421875" style="23" customWidth="1"/>
    <col min="20" max="23" width="17.00390625" style="23" customWidth="1"/>
    <col min="24" max="24" width="9.28125" style="23" hidden="1" customWidth="1"/>
    <col min="25" max="16384" width="9.00390625" style="23" bestFit="1" customWidth="1"/>
  </cols>
  <sheetData>
    <row r="1" spans="1:12" s="23" customFormat="1" ht="20.1" customHeight="1">
      <c r="A1" s="6" t="s">
        <v>0</v>
      </c>
      <c r="B1" s="23" t="s">
        <v>33</v>
      </c>
      <c r="C1" s="38"/>
      <c r="D1" s="38"/>
      <c r="E1" s="38"/>
      <c r="F1" s="50"/>
      <c r="G1" s="50"/>
      <c r="H1" s="58"/>
      <c r="I1" s="6" t="s">
        <v>47</v>
      </c>
      <c r="J1" s="68" t="s">
        <v>51</v>
      </c>
      <c r="K1" s="77"/>
      <c r="L1" s="77"/>
    </row>
    <row r="2" spans="1:13" s="23" customFormat="1" ht="20.1" customHeight="1">
      <c r="A2" s="6" t="s">
        <v>1</v>
      </c>
      <c r="B2" s="25" t="s">
        <v>34</v>
      </c>
      <c r="C2" s="39"/>
      <c r="D2" s="39"/>
      <c r="E2" s="39"/>
      <c r="F2" s="51"/>
      <c r="G2" s="51"/>
      <c r="H2" s="59"/>
      <c r="I2" s="6" t="s">
        <v>48</v>
      </c>
      <c r="J2" s="68" t="s">
        <v>52</v>
      </c>
      <c r="K2" s="23"/>
      <c r="L2" s="23"/>
      <c r="M2" s="23"/>
    </row>
    <row r="3" spans="1:13" s="23" customFormat="1" ht="20.1" customHeight="1">
      <c r="A3" s="7"/>
      <c r="B3" s="26"/>
      <c r="C3" s="38"/>
      <c r="D3" s="38"/>
      <c r="E3" s="38"/>
      <c r="F3" s="50"/>
      <c r="G3" s="50"/>
      <c r="H3" s="50"/>
      <c r="I3" s="7"/>
      <c r="J3" s="69"/>
      <c r="K3" s="7"/>
      <c r="L3" s="7"/>
      <c r="M3" s="23"/>
    </row>
    <row r="4" spans="1:12" s="23" customFormat="1" ht="34.9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2:12" s="23" customFormat="1" ht="20.1" customHeight="1">
      <c r="B5" s="27"/>
      <c r="C5" s="27"/>
      <c r="D5" s="43" t="s">
        <v>39</v>
      </c>
      <c r="E5" s="48"/>
      <c r="F5" s="48"/>
      <c r="G5" s="48"/>
      <c r="I5" s="27"/>
      <c r="J5" s="46" t="s">
        <v>53</v>
      </c>
      <c r="K5" s="27"/>
      <c r="L5" s="82"/>
    </row>
    <row r="6" spans="1:12" s="23" customFormat="1" ht="42.75" customHeight="1">
      <c r="A6" s="9" t="s">
        <v>3</v>
      </c>
      <c r="B6" s="28" t="s">
        <v>35</v>
      </c>
      <c r="C6" s="40"/>
      <c r="D6" s="44"/>
      <c r="E6" s="49" t="s">
        <v>41</v>
      </c>
      <c r="F6" s="49" t="s">
        <v>42</v>
      </c>
      <c r="G6" s="55" t="s">
        <v>43</v>
      </c>
      <c r="H6" s="55"/>
      <c r="I6" s="66" t="s">
        <v>49</v>
      </c>
      <c r="J6" s="66"/>
      <c r="K6" s="78"/>
      <c r="L6" s="79"/>
    </row>
    <row r="7" spans="1:12" s="23" customFormat="1" ht="63" customHeight="1">
      <c r="A7" s="10"/>
      <c r="B7" s="29" t="s">
        <v>36</v>
      </c>
      <c r="C7" s="41" t="s">
        <v>38</v>
      </c>
      <c r="D7" s="45" t="s">
        <v>40</v>
      </c>
      <c r="E7" s="49"/>
      <c r="F7" s="49"/>
      <c r="G7" s="56" t="s">
        <v>44</v>
      </c>
      <c r="H7" s="60" t="s">
        <v>45</v>
      </c>
      <c r="I7" s="56" t="s">
        <v>50</v>
      </c>
      <c r="J7" s="70" t="s">
        <v>54</v>
      </c>
      <c r="K7" s="79"/>
      <c r="L7" s="79"/>
    </row>
    <row r="8" spans="1:13" s="85" customFormat="1" ht="20.1" customHeight="1">
      <c r="A8" s="11" t="s">
        <v>4</v>
      </c>
      <c r="B8" s="30">
        <f>C8+D8</f>
        <v>2005007022</v>
      </c>
      <c r="C8" s="30">
        <f>C9+C30</f>
        <v>1948728910</v>
      </c>
      <c r="D8" s="30">
        <f>D9+D30</f>
        <v>56278112</v>
      </c>
      <c r="E8" s="30">
        <f>E9+E30</f>
        <v>13042222</v>
      </c>
      <c r="F8" s="30">
        <f>B8-E8</f>
        <v>1991964800</v>
      </c>
      <c r="G8" s="57">
        <f>G9+G30</f>
        <v>1684288000</v>
      </c>
      <c r="H8" s="61">
        <f>F8/G8*100</f>
        <v>118.267469696394</v>
      </c>
      <c r="I8" s="30">
        <f>I9+I30</f>
        <v>2127588935</v>
      </c>
      <c r="J8" s="71">
        <f>(F8-I8)/+I8*100</f>
        <v>-6.37454598343265</v>
      </c>
      <c r="K8" s="80"/>
      <c r="L8" s="80"/>
      <c r="M8" s="83" t="s">
        <v>37</v>
      </c>
    </row>
    <row r="9" spans="1:13" s="85" customFormat="1" ht="19.9" customHeight="1">
      <c r="A9" s="12" t="s">
        <v>5</v>
      </c>
      <c r="B9" s="30">
        <f>C9+D9</f>
        <v>1998984323</v>
      </c>
      <c r="C9" s="30">
        <f>SUM(C10:C18)+C26</f>
        <v>1947302047</v>
      </c>
      <c r="D9" s="30">
        <f>SUM(D10:D18)+D26</f>
        <v>51682276</v>
      </c>
      <c r="E9" s="30">
        <f>SUM(E10:E18)+E26</f>
        <v>13030724</v>
      </c>
      <c r="F9" s="30">
        <f>B9-E9</f>
        <v>1985953599</v>
      </c>
      <c r="G9" s="30">
        <f>SUM(G10:G26)</f>
        <v>1682064000</v>
      </c>
      <c r="H9" s="61">
        <f>F9/G9*100</f>
        <v>118.066470657478</v>
      </c>
      <c r="I9" s="30">
        <f>SUM(I10:I26)</f>
        <v>2120725292</v>
      </c>
      <c r="J9" s="71">
        <f>(F9-I9)/+I9*100</f>
        <v>-6.3549811712247</v>
      </c>
      <c r="K9" s="80"/>
      <c r="L9" s="80"/>
      <c r="M9" s="83" t="s">
        <v>37</v>
      </c>
    </row>
    <row r="10" spans="1:14" ht="19.9" customHeight="1">
      <c r="A10" s="13" t="s">
        <v>6</v>
      </c>
      <c r="B10" s="31">
        <f>C10+D10</f>
        <v>17808125</v>
      </c>
      <c r="C10" s="31">
        <v>9766721</v>
      </c>
      <c r="D10" s="31">
        <v>8041404</v>
      </c>
      <c r="E10" s="31">
        <v>814157</v>
      </c>
      <c r="F10" s="31">
        <f>B10-E10</f>
        <v>16993968</v>
      </c>
      <c r="G10" s="31">
        <v>25478000</v>
      </c>
      <c r="H10" s="62">
        <f>F10/G10*100</f>
        <v>66.7005573435906</v>
      </c>
      <c r="I10" s="31">
        <v>15061114</v>
      </c>
      <c r="J10" s="72">
        <f>(F10-I10)/+I10*100</f>
        <v>12.833406612552</v>
      </c>
      <c r="K10" s="80"/>
      <c r="L10" s="80"/>
      <c r="M10" s="84" t="s">
        <v>37</v>
      </c>
      <c r="N10" s="7"/>
    </row>
    <row r="11" spans="1:13" ht="19.9" customHeight="1">
      <c r="A11" s="13" t="s">
        <v>7</v>
      </c>
      <c r="B11" s="32">
        <v>0</v>
      </c>
      <c r="C11" s="32">
        <v>0</v>
      </c>
      <c r="D11" s="32">
        <v>0</v>
      </c>
      <c r="E11" s="32">
        <v>0</v>
      </c>
      <c r="F11" s="52">
        <v>0</v>
      </c>
      <c r="G11" s="52">
        <v>0</v>
      </c>
      <c r="H11" s="63" t="s">
        <v>46</v>
      </c>
      <c r="I11" s="32">
        <v>0</v>
      </c>
      <c r="J11" s="73" t="s">
        <v>46</v>
      </c>
      <c r="K11" s="81"/>
      <c r="L11" s="81"/>
      <c r="M11" s="84" t="s">
        <v>37</v>
      </c>
    </row>
    <row r="12" spans="1:13" ht="19.9" customHeight="1">
      <c r="A12" s="13" t="s">
        <v>8</v>
      </c>
      <c r="B12" s="31">
        <f>C12+D12</f>
        <v>1217789886</v>
      </c>
      <c r="C12" s="31">
        <v>1208748131</v>
      </c>
      <c r="D12" s="31">
        <v>9041755</v>
      </c>
      <c r="E12" s="31">
        <v>11106908</v>
      </c>
      <c r="F12" s="31">
        <f>B12-E12</f>
        <v>1206682978</v>
      </c>
      <c r="G12" s="31">
        <v>1078552000</v>
      </c>
      <c r="H12" s="62">
        <f>F12/G12*100</f>
        <v>111.879907320185</v>
      </c>
      <c r="I12" s="31">
        <v>1387325018</v>
      </c>
      <c r="J12" s="72">
        <f>(F12-I12)/+I12*100</f>
        <v>-13.0208882313978</v>
      </c>
      <c r="K12" s="81"/>
      <c r="L12" s="81"/>
      <c r="M12" s="84" t="s">
        <v>37</v>
      </c>
    </row>
    <row r="13" spans="1:13" ht="19.9" customHeight="1">
      <c r="A13" s="13" t="s">
        <v>9</v>
      </c>
      <c r="B13" s="31">
        <f>C13+D13</f>
        <v>55490140</v>
      </c>
      <c r="C13" s="31">
        <v>35643904</v>
      </c>
      <c r="D13" s="31">
        <v>19846236</v>
      </c>
      <c r="E13" s="31">
        <v>87332</v>
      </c>
      <c r="F13" s="31">
        <f>B13-E13</f>
        <v>55402808</v>
      </c>
      <c r="G13" s="31">
        <v>24707000</v>
      </c>
      <c r="H13" s="62">
        <f>F13/G13*100</f>
        <v>224.239316792812</v>
      </c>
      <c r="I13" s="31">
        <v>33445849</v>
      </c>
      <c r="J13" s="72">
        <f>(F13-I13)/+I13*100</f>
        <v>65.6492798254277</v>
      </c>
      <c r="K13" s="81"/>
      <c r="L13" s="81"/>
      <c r="M13" s="84" t="s">
        <v>37</v>
      </c>
    </row>
    <row r="14" spans="1:13" ht="19.9" customHeight="1">
      <c r="A14" s="13" t="s">
        <v>10</v>
      </c>
      <c r="B14" s="31">
        <f>C14+D14</f>
        <v>352164821</v>
      </c>
      <c r="C14" s="31">
        <v>341016587</v>
      </c>
      <c r="D14" s="31">
        <v>11148234</v>
      </c>
      <c r="E14" s="31">
        <v>306908</v>
      </c>
      <c r="F14" s="31">
        <f>B14-E14</f>
        <v>351857913</v>
      </c>
      <c r="G14" s="31">
        <v>275000000</v>
      </c>
      <c r="H14" s="62">
        <f>F14/G14*100</f>
        <v>127.948332</v>
      </c>
      <c r="I14" s="31">
        <v>356348006</v>
      </c>
      <c r="J14" s="72">
        <f>(F14-I14)/+I14*100</f>
        <v>-1.26003034236145</v>
      </c>
      <c r="K14" s="35" t="s">
        <v>37</v>
      </c>
      <c r="L14" s="65" t="s">
        <v>37</v>
      </c>
      <c r="M14" s="84" t="s">
        <v>37</v>
      </c>
    </row>
    <row r="15" spans="1:13" ht="19.9" customHeight="1">
      <c r="A15" s="13" t="s">
        <v>11</v>
      </c>
      <c r="B15" s="31">
        <f>C15+D15</f>
        <v>181468231</v>
      </c>
      <c r="C15" s="31">
        <v>181476448</v>
      </c>
      <c r="D15" s="31">
        <v>-8217</v>
      </c>
      <c r="E15" s="31">
        <v>600952</v>
      </c>
      <c r="F15" s="31">
        <f>B15-E15</f>
        <v>180867279</v>
      </c>
      <c r="G15" s="31">
        <v>155402000</v>
      </c>
      <c r="H15" s="62">
        <f>F15/G15*100</f>
        <v>116.386712526222</v>
      </c>
      <c r="I15" s="31">
        <v>161014066</v>
      </c>
      <c r="J15" s="72">
        <f>(F15-I15)/+I15*100</f>
        <v>12.3301109606163</v>
      </c>
      <c r="K15" s="35" t="s">
        <v>37</v>
      </c>
      <c r="L15" s="65" t="s">
        <v>37</v>
      </c>
      <c r="M15" s="84" t="s">
        <v>37</v>
      </c>
    </row>
    <row r="16" spans="1:13" ht="19.9" customHeight="1">
      <c r="A16" s="13" t="s">
        <v>12</v>
      </c>
      <c r="B16" s="31">
        <f>C16+D16</f>
        <v>156896611</v>
      </c>
      <c r="C16" s="31">
        <v>153655288</v>
      </c>
      <c r="D16" s="31">
        <v>3241323</v>
      </c>
      <c r="E16" s="31">
        <v>114467</v>
      </c>
      <c r="F16" s="31">
        <f>B16-E16</f>
        <v>156782144</v>
      </c>
      <c r="G16" s="31">
        <v>110425000</v>
      </c>
      <c r="H16" s="62">
        <f>F16/G16*100</f>
        <v>141.98066017659</v>
      </c>
      <c r="I16" s="31">
        <v>152539723</v>
      </c>
      <c r="J16" s="72">
        <f>(F16-I16)/+I16*100</f>
        <v>2.78119096885996</v>
      </c>
      <c r="K16" s="35" t="s">
        <v>37</v>
      </c>
      <c r="L16" s="65" t="s">
        <v>37</v>
      </c>
      <c r="M16" s="84" t="s">
        <v>37</v>
      </c>
    </row>
    <row r="17" spans="1:13" ht="19.9" customHeight="1">
      <c r="A17" s="13" t="s">
        <v>13</v>
      </c>
      <c r="B17" s="31">
        <f>C17+D17</f>
        <v>17366509</v>
      </c>
      <c r="C17" s="31">
        <v>16994968</v>
      </c>
      <c r="D17" s="31">
        <v>371541</v>
      </c>
      <c r="E17" s="32">
        <v>0</v>
      </c>
      <c r="F17" s="31">
        <f>B17-E17</f>
        <v>17366509</v>
      </c>
      <c r="G17" s="31">
        <v>12500000</v>
      </c>
      <c r="H17" s="62">
        <f>F17/G17*100</f>
        <v>138.932072</v>
      </c>
      <c r="I17" s="31">
        <v>14991516</v>
      </c>
      <c r="J17" s="72">
        <f>(F17-I17)/+I17*100</f>
        <v>15.8422470415934</v>
      </c>
      <c r="K17" s="35" t="s">
        <v>37</v>
      </c>
      <c r="L17" s="65" t="s">
        <v>37</v>
      </c>
      <c r="M17" s="84" t="s">
        <v>37</v>
      </c>
    </row>
    <row r="18" spans="1:13" ht="19.9" customHeight="1">
      <c r="A18" s="13" t="s">
        <v>14</v>
      </c>
      <c r="B18" s="32">
        <f>C18+D18</f>
        <v>0</v>
      </c>
      <c r="C18" s="32">
        <v>0</v>
      </c>
      <c r="D18" s="32">
        <v>0</v>
      </c>
      <c r="E18" s="32">
        <v>0</v>
      </c>
      <c r="F18" s="32">
        <f>B18-E18</f>
        <v>0</v>
      </c>
      <c r="G18" s="32">
        <v>0</v>
      </c>
      <c r="H18" s="63" t="s">
        <v>46</v>
      </c>
      <c r="I18" s="32">
        <v>0</v>
      </c>
      <c r="J18" s="73" t="s">
        <v>46</v>
      </c>
      <c r="K18" s="35"/>
      <c r="L18" s="65"/>
      <c r="M18" s="84"/>
    </row>
    <row r="19" spans="1:13" ht="19.9" customHeight="1">
      <c r="A19" s="13" t="s">
        <v>15</v>
      </c>
      <c r="B19" s="32">
        <f>C19+D19</f>
        <v>0</v>
      </c>
      <c r="C19" s="32">
        <v>0</v>
      </c>
      <c r="D19" s="32">
        <v>0</v>
      </c>
      <c r="E19" s="32">
        <v>0</v>
      </c>
      <c r="F19" s="32">
        <f>B19-E19</f>
        <v>0</v>
      </c>
      <c r="G19" s="32">
        <v>0</v>
      </c>
      <c r="H19" s="63" t="s">
        <v>46</v>
      </c>
      <c r="I19" s="32">
        <v>0</v>
      </c>
      <c r="J19" s="73" t="s">
        <v>46</v>
      </c>
      <c r="K19" s="35"/>
      <c r="L19" s="65"/>
      <c r="M19" s="84"/>
    </row>
    <row r="20" spans="1:13" ht="19.9" customHeight="1">
      <c r="A20" s="14" t="s">
        <v>16</v>
      </c>
      <c r="B20" s="32">
        <f>C20+D20</f>
        <v>0</v>
      </c>
      <c r="C20" s="32">
        <v>0</v>
      </c>
      <c r="D20" s="32">
        <v>0</v>
      </c>
      <c r="E20" s="32">
        <v>0</v>
      </c>
      <c r="F20" s="32">
        <f>B20-E20</f>
        <v>0</v>
      </c>
      <c r="G20" s="32">
        <v>0</v>
      </c>
      <c r="H20" s="63" t="s">
        <v>46</v>
      </c>
      <c r="I20" s="32">
        <v>0</v>
      </c>
      <c r="J20" s="73" t="s">
        <v>46</v>
      </c>
      <c r="K20" s="35"/>
      <c r="L20" s="65"/>
      <c r="M20" s="84"/>
    </row>
    <row r="21" spans="1:13" ht="19.9" customHeight="1">
      <c r="A21" s="14" t="s">
        <v>17</v>
      </c>
      <c r="B21" s="32">
        <f>C21+D21</f>
        <v>0</v>
      </c>
      <c r="C21" s="32">
        <v>0</v>
      </c>
      <c r="D21" s="32">
        <v>0</v>
      </c>
      <c r="E21" s="32">
        <v>0</v>
      </c>
      <c r="F21" s="32">
        <f>B21-E21</f>
        <v>0</v>
      </c>
      <c r="G21" s="32">
        <v>0</v>
      </c>
      <c r="H21" s="63" t="s">
        <v>46</v>
      </c>
      <c r="I21" s="32">
        <v>0</v>
      </c>
      <c r="J21" s="73" t="s">
        <v>46</v>
      </c>
      <c r="K21" s="35"/>
      <c r="L21" s="65"/>
      <c r="M21" s="84"/>
    </row>
    <row r="22" spans="1:13" ht="19.9" customHeight="1">
      <c r="A22" s="14" t="s">
        <v>18</v>
      </c>
      <c r="B22" s="32">
        <f>C22+D22</f>
        <v>0</v>
      </c>
      <c r="C22" s="32">
        <v>0</v>
      </c>
      <c r="D22" s="32">
        <v>0</v>
      </c>
      <c r="E22" s="32">
        <v>0</v>
      </c>
      <c r="F22" s="32">
        <f>B22-E22</f>
        <v>0</v>
      </c>
      <c r="G22" s="32">
        <v>0</v>
      </c>
      <c r="H22" s="63" t="s">
        <v>46</v>
      </c>
      <c r="I22" s="32">
        <v>0</v>
      </c>
      <c r="J22" s="73" t="s">
        <v>46</v>
      </c>
      <c r="K22" s="35"/>
      <c r="L22" s="65"/>
      <c r="M22" s="84"/>
    </row>
    <row r="23" spans="1:13" ht="19.9" customHeight="1">
      <c r="A23" s="13" t="s">
        <v>19</v>
      </c>
      <c r="B23" s="32">
        <f>C23+D23</f>
        <v>0</v>
      </c>
      <c r="C23" s="32">
        <v>0</v>
      </c>
      <c r="D23" s="32">
        <v>0</v>
      </c>
      <c r="E23" s="32">
        <v>0</v>
      </c>
      <c r="F23" s="32">
        <f>B23-E23</f>
        <v>0</v>
      </c>
      <c r="G23" s="32">
        <v>0</v>
      </c>
      <c r="H23" s="63" t="s">
        <v>46</v>
      </c>
      <c r="I23" s="32">
        <v>0</v>
      </c>
      <c r="J23" s="73" t="s">
        <v>46</v>
      </c>
      <c r="K23" s="35"/>
      <c r="L23" s="65"/>
      <c r="M23" s="84"/>
    </row>
    <row r="24" spans="1:13" ht="19.9" customHeight="1">
      <c r="A24" s="13" t="s">
        <v>16</v>
      </c>
      <c r="B24" s="32">
        <f>C24+D24</f>
        <v>0</v>
      </c>
      <c r="C24" s="32">
        <v>0</v>
      </c>
      <c r="D24" s="32">
        <v>0</v>
      </c>
      <c r="E24" s="32">
        <v>0</v>
      </c>
      <c r="F24" s="32">
        <f>B24-E24</f>
        <v>0</v>
      </c>
      <c r="G24" s="32">
        <v>0</v>
      </c>
      <c r="H24" s="63" t="s">
        <v>46</v>
      </c>
      <c r="I24" s="32">
        <v>0</v>
      </c>
      <c r="J24" s="73" t="s">
        <v>46</v>
      </c>
      <c r="K24" s="35"/>
      <c r="L24" s="65"/>
      <c r="M24" s="84"/>
    </row>
    <row r="25" spans="1:13" ht="19.9" customHeight="1">
      <c r="A25" s="13" t="s">
        <v>20</v>
      </c>
      <c r="B25" s="32">
        <f>C25+D25</f>
        <v>0</v>
      </c>
      <c r="C25" s="32">
        <v>0</v>
      </c>
      <c r="D25" s="32">
        <v>0</v>
      </c>
      <c r="E25" s="32">
        <v>0</v>
      </c>
      <c r="F25" s="32">
        <f>B25-E25</f>
        <v>0</v>
      </c>
      <c r="G25" s="32">
        <v>0</v>
      </c>
      <c r="H25" s="63" t="s">
        <v>46</v>
      </c>
      <c r="I25" s="32">
        <v>0</v>
      </c>
      <c r="J25" s="73" t="s">
        <v>46</v>
      </c>
      <c r="K25" s="35"/>
      <c r="L25" s="65"/>
      <c r="M25" s="84"/>
    </row>
    <row r="26" spans="1:13" ht="19.9" customHeight="1">
      <c r="A26" s="13" t="s">
        <v>21</v>
      </c>
      <c r="B26" s="32">
        <f>C26+D26</f>
        <v>0</v>
      </c>
      <c r="C26" s="32">
        <v>0</v>
      </c>
      <c r="D26" s="32">
        <v>0</v>
      </c>
      <c r="E26" s="32">
        <v>0</v>
      </c>
      <c r="F26" s="32">
        <f>B26-E26</f>
        <v>0</v>
      </c>
      <c r="G26" s="32">
        <v>0</v>
      </c>
      <c r="H26" s="63" t="s">
        <v>46</v>
      </c>
      <c r="I26" s="32">
        <v>0</v>
      </c>
      <c r="J26" s="73" t="s">
        <v>46</v>
      </c>
      <c r="K26" s="35"/>
      <c r="L26" s="65"/>
      <c r="M26" s="84"/>
    </row>
    <row r="27" spans="1:13" ht="19.9" customHeight="1">
      <c r="A27" s="13" t="s">
        <v>22</v>
      </c>
      <c r="B27" s="32">
        <f>C27+D27</f>
        <v>0</v>
      </c>
      <c r="C27" s="32">
        <v>0</v>
      </c>
      <c r="D27" s="32">
        <v>0</v>
      </c>
      <c r="E27" s="32">
        <v>0</v>
      </c>
      <c r="F27" s="32">
        <f>B27-E27</f>
        <v>0</v>
      </c>
      <c r="G27" s="32">
        <v>0</v>
      </c>
      <c r="H27" s="63" t="s">
        <v>46</v>
      </c>
      <c r="I27" s="32">
        <v>0</v>
      </c>
      <c r="J27" s="73" t="s">
        <v>46</v>
      </c>
      <c r="K27" s="35"/>
      <c r="L27" s="65"/>
      <c r="M27" s="84"/>
    </row>
    <row r="28" spans="1:13" ht="19.9" customHeight="1">
      <c r="A28" s="15" t="s">
        <v>23</v>
      </c>
      <c r="B28" s="32">
        <f>C28+D28</f>
        <v>0</v>
      </c>
      <c r="C28" s="32">
        <v>0</v>
      </c>
      <c r="D28" s="32">
        <v>0</v>
      </c>
      <c r="E28" s="32">
        <v>0</v>
      </c>
      <c r="F28" s="32">
        <f>B28-E28</f>
        <v>0</v>
      </c>
      <c r="G28" s="32">
        <v>0</v>
      </c>
      <c r="H28" s="63" t="s">
        <v>46</v>
      </c>
      <c r="I28" s="32">
        <v>0</v>
      </c>
      <c r="J28" s="73" t="s">
        <v>46</v>
      </c>
      <c r="K28" s="35"/>
      <c r="L28" s="65"/>
      <c r="M28" s="84"/>
    </row>
    <row r="29" spans="1:18" ht="16.5" customHeight="1">
      <c r="A29" s="16" t="s">
        <v>24</v>
      </c>
      <c r="B29" s="32">
        <f>C29+D29</f>
        <v>0</v>
      </c>
      <c r="C29" s="32">
        <v>0</v>
      </c>
      <c r="D29" s="32">
        <v>0</v>
      </c>
      <c r="E29" s="32">
        <v>0</v>
      </c>
      <c r="F29" s="32">
        <f>B29-E29</f>
        <v>0</v>
      </c>
      <c r="G29" s="32">
        <v>0</v>
      </c>
      <c r="H29" s="63" t="s">
        <v>46</v>
      </c>
      <c r="I29" s="32">
        <v>0</v>
      </c>
      <c r="J29" s="73" t="s">
        <v>46</v>
      </c>
      <c r="K29" s="35"/>
      <c r="L29" s="65"/>
      <c r="M29" s="23"/>
      <c r="Q29" s="86"/>
      <c r="R29" s="86"/>
    </row>
    <row r="30" spans="1:18" s="85" customFormat="1" ht="16.5" customHeight="1">
      <c r="A30" s="17" t="s">
        <v>25</v>
      </c>
      <c r="B30" s="33">
        <f>C30+D30</f>
        <v>6022699</v>
      </c>
      <c r="C30" s="33">
        <f>C31+C32</f>
        <v>1426863</v>
      </c>
      <c r="D30" s="33">
        <f>D31+D32</f>
        <v>4595836</v>
      </c>
      <c r="E30" s="33">
        <f>E31+E32</f>
        <v>11498</v>
      </c>
      <c r="F30" s="33">
        <f>B30-E30</f>
        <v>6011201</v>
      </c>
      <c r="G30" s="33">
        <f>G31+G32</f>
        <v>2224000</v>
      </c>
      <c r="H30" s="61">
        <f>F30/G30*100</f>
        <v>270.287814748201</v>
      </c>
      <c r="I30" s="33">
        <f>I31+I32</f>
        <v>6863643</v>
      </c>
      <c r="J30" s="71">
        <f>(F30-I30)/+I30*100</f>
        <v>-12.4196727597866</v>
      </c>
      <c r="K30" s="35"/>
      <c r="L30" s="65"/>
      <c r="M30" s="85"/>
      <c r="Q30" s="86"/>
      <c r="R30" s="86"/>
    </row>
    <row r="31" spans="1:18" s="85" customFormat="1" ht="16.5" customHeight="1">
      <c r="A31" s="18" t="s">
        <v>26</v>
      </c>
      <c r="B31" s="32">
        <f>C31+D31</f>
        <v>3868980</v>
      </c>
      <c r="C31" s="31">
        <v>1184102</v>
      </c>
      <c r="D31" s="31">
        <v>2684878</v>
      </c>
      <c r="E31" s="31">
        <v>5054</v>
      </c>
      <c r="F31" s="32">
        <f>B31-E31</f>
        <v>3863926</v>
      </c>
      <c r="G31" s="31">
        <v>1800000</v>
      </c>
      <c r="H31" s="62">
        <f>F31/G31*100</f>
        <v>214.662555555556</v>
      </c>
      <c r="I31" s="31">
        <v>3838089</v>
      </c>
      <c r="J31" s="72">
        <f>(F31-I31)/+I31*100</f>
        <v>0.673173550691503</v>
      </c>
      <c r="K31" s="35"/>
      <c r="L31" s="65"/>
      <c r="M31" s="85"/>
      <c r="Q31" s="86"/>
      <c r="R31" s="86"/>
    </row>
    <row r="32" spans="1:18" s="85" customFormat="1" ht="17.25" customHeight="1">
      <c r="A32" s="19" t="s">
        <v>27</v>
      </c>
      <c r="B32" s="34">
        <f>C32+D32</f>
        <v>2153719</v>
      </c>
      <c r="C32" s="42">
        <v>242761</v>
      </c>
      <c r="D32" s="42">
        <v>1910958</v>
      </c>
      <c r="E32" s="42">
        <v>6444</v>
      </c>
      <c r="F32" s="53">
        <f>B32-E32</f>
        <v>2147275</v>
      </c>
      <c r="G32" s="42">
        <v>424000</v>
      </c>
      <c r="H32" s="64">
        <f>F32/G32*100</f>
        <v>506.432783018868</v>
      </c>
      <c r="I32" s="42">
        <v>3025554</v>
      </c>
      <c r="J32" s="74">
        <f>(F32-I32)/+I32*100</f>
        <v>-29.0287001983769</v>
      </c>
      <c r="K32" s="35"/>
      <c r="L32" s="65"/>
      <c r="M32" s="85"/>
      <c r="Q32" s="86"/>
      <c r="R32" s="86"/>
    </row>
    <row r="33" spans="1:13" ht="6.75" customHeight="1">
      <c r="A33" s="20"/>
      <c r="B33" s="35" t="s">
        <v>37</v>
      </c>
      <c r="C33" s="20"/>
      <c r="D33" s="20"/>
      <c r="E33" s="20"/>
      <c r="F33" s="35" t="s">
        <v>37</v>
      </c>
      <c r="G33" s="20"/>
      <c r="H33" s="65" t="s">
        <v>37</v>
      </c>
      <c r="I33" s="67"/>
      <c r="J33" s="75"/>
      <c r="K33" s="75"/>
      <c r="L33" s="75"/>
      <c r="M33" s="23"/>
    </row>
    <row r="34" spans="1:10" s="23" customFormat="1" ht="15" customHeight="1">
      <c r="A34" s="21" t="s">
        <v>28</v>
      </c>
      <c r="B34" s="36"/>
      <c r="D34" s="46"/>
      <c r="F34" s="54"/>
      <c r="H34" s="27"/>
      <c r="I34" s="27"/>
      <c r="J34" s="46" t="s">
        <v>55</v>
      </c>
    </row>
    <row r="35" s="23" customFormat="1" ht="16.5">
      <c r="A35" s="22" t="s">
        <v>29</v>
      </c>
    </row>
    <row r="36" spans="1:9" s="23" customFormat="1" ht="17.25" customHeight="1">
      <c r="A36" s="23" t="s">
        <v>30</v>
      </c>
      <c r="B36" s="27"/>
      <c r="C36" s="27"/>
      <c r="D36" s="47"/>
      <c r="E36" s="27"/>
      <c r="F36" s="47"/>
      <c r="H36" s="27"/>
      <c r="I36" s="27"/>
    </row>
    <row r="37" spans="1:10" s="23" customFormat="1" ht="16.5">
      <c r="A37" s="23" t="s">
        <v>31</v>
      </c>
      <c r="B37" s="23"/>
      <c r="C37" s="23"/>
      <c r="D37" s="23"/>
      <c r="E37" s="23"/>
      <c r="F37" s="23"/>
      <c r="G37" s="23"/>
      <c r="H37" s="23"/>
      <c r="I37" s="23"/>
      <c r="J37" s="23"/>
    </row>
    <row r="38" s="23" customFormat="1" ht="18" customHeight="1">
      <c r="A38" s="23" t="s">
        <v>32</v>
      </c>
    </row>
    <row r="39" spans="1:10" s="23" customFormat="1" ht="16.5">
      <c r="A39" s="24"/>
      <c r="B39" s="37"/>
      <c r="C39" s="37"/>
      <c r="D39" s="37"/>
      <c r="E39" s="37"/>
      <c r="F39" s="37"/>
      <c r="G39" s="37"/>
      <c r="H39" s="37"/>
      <c r="I39" s="37"/>
      <c r="J39" s="37"/>
    </row>
    <row r="40" s="23" customFormat="1" ht="16.5"/>
    <row r="41" s="23" customFormat="1" ht="16.5"/>
    <row r="42" s="23" customFormat="1" ht="16.5"/>
    <row r="43" ht="16.5" customHeight="1">
      <c r="J43" s="23"/>
    </row>
    <row r="44" ht="16.5" customHeight="1">
      <c r="J44" s="20"/>
    </row>
    <row r="45" ht="16.5" customHeight="1">
      <c r="J45" s="23"/>
    </row>
    <row r="46" ht="16.5" customHeight="1">
      <c r="J46" s="76"/>
    </row>
    <row r="47" ht="16.5" customHeight="1">
      <c r="J47" s="23"/>
    </row>
    <row r="48" ht="16.5" customHeight="1">
      <c r="J48" s="20"/>
    </row>
    <row r="49" ht="16.5" customHeight="1">
      <c r="J49" s="20"/>
    </row>
    <row r="50" ht="16.5" customHeight="1">
      <c r="J50" s="20" t="s">
        <v>37</v>
      </c>
    </row>
    <row r="51" ht="16.5" customHeight="1">
      <c r="J51" s="23" t="s">
        <v>37</v>
      </c>
    </row>
  </sheetData>
  <mergeCells count="12">
    <mergeCell ref="K6:L7"/>
    <mergeCell ref="J33:L33"/>
    <mergeCell ref="F1:H1"/>
    <mergeCell ref="F2:H2"/>
    <mergeCell ref="A4:L4"/>
    <mergeCell ref="D5:G5"/>
    <mergeCell ref="A6:A7"/>
    <mergeCell ref="B6:D6"/>
    <mergeCell ref="E6:E7"/>
    <mergeCell ref="F6:F7"/>
    <mergeCell ref="G6:H6"/>
    <mergeCell ref="I6:J6"/>
  </mergeCells>
  <printOptions horizontalCentered="1" verticalCentered="1"/>
  <pageMargins left="0" right="0" top="0" bottom="0" header="0.511805555555556" footer="0.511805555555556"/>
  <pageSetup fitToHeight="0" fitToWidth="0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