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535-08-04-2" sheetId="1" r:id="rId1"/>
  </sheets>
  <definedNames>
    <definedName name="_xlnm.Print_Area" localSheetId="0">'20535-08-04-2'!$A$1:$N$22</definedName>
  </definedNames>
  <calcPr fullCalcOnLoad="1"/>
</workbook>
</file>

<file path=xl/sharedStrings.xml><?xml version="1.0" encoding="utf-8"?>
<sst xmlns="http://schemas.openxmlformats.org/spreadsheetml/2006/main" count="45" uniqueCount="45">
  <si>
    <t>公　開　類</t>
  </si>
  <si>
    <t>年　　　報</t>
  </si>
  <si>
    <t>項目別</t>
  </si>
  <si>
    <t>總　　　　　計</t>
  </si>
  <si>
    <t>福田水資源回收中心</t>
  </si>
  <si>
    <t>臺中港特定區水資源回收中心</t>
  </si>
  <si>
    <t>石岡壩水源特定區水資源回收中心</t>
  </si>
  <si>
    <t>梨山水資源回收中心</t>
  </si>
  <si>
    <t>環山水資源回收中心</t>
  </si>
  <si>
    <t>廍子水資源回收中心</t>
  </si>
  <si>
    <t>水湳水資源回收中心</t>
  </si>
  <si>
    <t>文山水資源回收中心</t>
  </si>
  <si>
    <t>黎明水資源回收中心</t>
  </si>
  <si>
    <t>新光水資源回收中心</t>
  </si>
  <si>
    <t>豐原水資源回收中心</t>
  </si>
  <si>
    <t>填表</t>
  </si>
  <si>
    <t>資料來源：由本局污水營運科於內政部營建署-統計資料庫網際網路報送系統填報，依據污水下水道登記冊彙編。</t>
  </si>
  <si>
    <t>填表說明：本表編製1份，並依統計法規定永久保存，資料透過網際網路上傳至「臺中市公務統計行政管理系統」，其中營運管理費用及收入資料透過網際網路報送內政部營建署-統計資料庫網際網路報送系統。</t>
  </si>
  <si>
    <t>次年2月底前編送</t>
  </si>
  <si>
    <t>放流水量
(CMY)</t>
  </si>
  <si>
    <t>臺中市污水下水道系統水量、營運管理費用及收入</t>
  </si>
  <si>
    <t>中華民國109年</t>
  </si>
  <si>
    <t>污水處理廠營運管理費用</t>
  </si>
  <si>
    <t>總      計</t>
  </si>
  <si>
    <t>人　事　費</t>
  </si>
  <si>
    <t>審核</t>
  </si>
  <si>
    <t>電　費</t>
  </si>
  <si>
    <t>藥　品　費</t>
  </si>
  <si>
    <t>設備材料費</t>
  </si>
  <si>
    <t>維　護　費</t>
  </si>
  <si>
    <t>業務主管人員</t>
  </si>
  <si>
    <t>主辦統計人員</t>
  </si>
  <si>
    <t>回　饋　金</t>
  </si>
  <si>
    <t>用水費</t>
  </si>
  <si>
    <t>編製機關</t>
  </si>
  <si>
    <t>表    號</t>
  </si>
  <si>
    <t>污泥清運處置費</t>
  </si>
  <si>
    <t>臺中市政府水利局</t>
  </si>
  <si>
    <t>20535-08-04-2</t>
  </si>
  <si>
    <t>其　他</t>
  </si>
  <si>
    <t>機關首長</t>
  </si>
  <si>
    <t>管線修繕及維護費用</t>
  </si>
  <si>
    <t>單位：CMY, 新台幣千元</t>
  </si>
  <si>
    <t>全年度使用費收入</t>
  </si>
  <si>
    <t>中華民國110年2月24日編製</t>
  </si>
</sst>
</file>

<file path=xl/styles.xml><?xml version="1.0" encoding="utf-8"?>
<styleSheet xmlns="http://schemas.openxmlformats.org/spreadsheetml/2006/main">
  <numFmts count="9">
    <numFmt numFmtId="188" formatCode="&quot; &quot;#,##0.00&quot; &quot;;&quot; (&quot;#,##0.00&quot;)&quot;;&quot; -&quot;00&quot; &quot;;&quot; &quot;@&quot; &quot;"/>
    <numFmt numFmtId="189" formatCode="&quot; &quot;#,##0.00&quot; &quot;;&quot;-&quot;#,##0.00&quot; &quot;;&quot; -&quot;00.00&quot; &quot;;&quot; &quot;@&quot; &quot;"/>
    <numFmt numFmtId="190" formatCode="&quot; &quot;#,##0.00&quot; &quot;;&quot; (&quot;#,##0.00&quot;)&quot;;&quot; -&quot;00.00&quot; &quot;;&quot; &quot;@&quot; &quot;"/>
    <numFmt numFmtId="191" formatCode="&quot; &quot;#,##0&quot; &quot;;&quot; (&quot;#,##0&quot;)&quot;;&quot; -&quot;00&quot; &quot;;&quot; &quot;@&quot; &quot;"/>
    <numFmt numFmtId="192" formatCode="&quot; &quot;#,##0.0&quot; &quot;;&quot; (&quot;#,##0.0&quot;)&quot;;&quot; -&quot;00.0&quot; &quot;;&quot; &quot;@&quot; &quot;"/>
    <numFmt numFmtId="193" formatCode="_(* #,##0_);_(* (#,##0);_(* &quot;-&quot;??_);_(@_)"/>
    <numFmt numFmtId="194" formatCode="&quot; &quot;#,##0.0&quot; &quot;;&quot;-&quot;#,##0.0&quot; &quot;;&quot; -&quot;00.0&quot; &quot;;&quot; &quot;@&quot; &quot;"/>
    <numFmt numFmtId="195" formatCode="&quot; &quot;#,##0&quot; &quot;;&quot;-&quot;#,##0&quot; &quot;;&quot; -&quot;00&quot; &quot;;&quot; &quot;@&quot; &quot;"/>
    <numFmt numFmtId="196" formatCode="&quot; &quot;#,##0.00&quot; &quot;;&quot;-&quot;#,##0.00&quot; &quot;;&quot; -&quot;00&quot; &quot;;&quot; &quot;@&quot; 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2"/>
      <color rgb="FF000000"/>
      <name val="標楷體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Font="1" applyAlignment="1">
      <alignment vertical="center"/>
    </xf>
    <xf numFmtId="0" fontId="3" fillId="0" borderId="0" xfId="21"/>
    <xf numFmtId="0" fontId="3" fillId="0" borderId="0" xfId="22" applyNumberFormat="1" applyFont="1"/>
    <xf numFmtId="188" fontId="3" fillId="0" borderId="0" xfId="23" applyNumberFormat="1"/>
    <xf numFmtId="0" fontId="4" fillId="0" borderId="1" xfId="20" applyFont="1" applyBorder="1" applyAlignment="1">
      <alignment horizontal="center" vertical="center"/>
    </xf>
    <xf numFmtId="0" fontId="5" fillId="0" borderId="2" xfId="21" applyFont="1" applyBorder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5" fillId="0" borderId="2" xfId="20" applyFont="1" applyBorder="1" applyAlignment="1">
      <alignment vertical="center" wrapText="1"/>
    </xf>
    <xf numFmtId="0" fontId="4" fillId="0" borderId="2" xfId="20" applyFont="1" applyBorder="1" applyAlignment="1">
      <alignment vertical="center" wrapText="1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 wrapText="1"/>
    </xf>
    <xf numFmtId="0" fontId="7" fillId="0" borderId="0" xfId="22" applyFont="1"/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5" fillId="0" borderId="1" xfId="21" applyFont="1" applyBorder="1" applyAlignment="1">
      <alignment horizontal="center" vertical="center" wrapText="1"/>
    </xf>
    <xf numFmtId="189" fontId="6" fillId="0" borderId="1" xfId="20" applyNumberFormat="1" applyFont="1" applyBorder="1" applyAlignment="1">
      <alignment vertical="center"/>
    </xf>
    <xf numFmtId="190" fontId="5" fillId="0" borderId="1" xfId="23" applyNumberFormat="1" applyFont="1" applyBorder="1" applyAlignment="1">
      <alignment vertical="center"/>
    </xf>
    <xf numFmtId="191" fontId="5" fillId="0" borderId="1" xfId="23" applyNumberFormat="1" applyFont="1" applyBorder="1" applyAlignment="1">
      <alignment vertical="center"/>
    </xf>
    <xf numFmtId="190" fontId="5" fillId="0" borderId="1" xfId="23" applyNumberFormat="1" applyFont="1" applyBorder="1" applyAlignment="1">
      <alignment vertical="center" wrapText="1"/>
    </xf>
    <xf numFmtId="192" fontId="5" fillId="0" borderId="1" xfId="23" applyNumberFormat="1" applyFont="1" applyBorder="1" applyAlignment="1">
      <alignment vertical="center" wrapText="1"/>
    </xf>
    <xf numFmtId="191" fontId="5" fillId="0" borderId="1" xfId="23" applyNumberFormat="1" applyFont="1" applyBorder="1" applyAlignment="1">
      <alignment vertical="center" wrapText="1"/>
    </xf>
    <xf numFmtId="0" fontId="3" fillId="0" borderId="0" xfId="21" applyFont="1"/>
    <xf numFmtId="0" fontId="3" fillId="0" borderId="4" xfId="22" applyFont="1" applyBorder="1"/>
    <xf numFmtId="0" fontId="8" fillId="0" borderId="0" xfId="20" applyFont="1" applyAlignment="1">
      <alignment horizontal="center" vertical="center"/>
    </xf>
    <xf numFmtId="49" fontId="4" fillId="0" borderId="4" xfId="20" applyNumberFormat="1" applyFont="1" applyBorder="1" applyAlignment="1">
      <alignment horizontal="center" vertical="center"/>
    </xf>
    <xf numFmtId="0" fontId="5" fillId="0" borderId="1" xfId="21" applyFont="1" applyBorder="1" applyAlignment="1">
      <alignment horizontal="center"/>
    </xf>
    <xf numFmtId="0" fontId="5" fillId="0" borderId="1" xfId="20" applyFont="1" applyBorder="1" applyAlignment="1">
      <alignment horizontal="center" vertical="center"/>
    </xf>
    <xf numFmtId="193" fontId="6" fillId="0" borderId="1" xfId="20" applyNumberFormat="1" applyFont="1" applyBorder="1" applyAlignment="1">
      <alignment horizontal="right" vertical="center"/>
    </xf>
    <xf numFmtId="0" fontId="4" fillId="0" borderId="4" xfId="20" applyFont="1" applyBorder="1" applyAlignment="1">
      <alignment vertical="center"/>
    </xf>
    <xf numFmtId="193" fontId="5" fillId="2" borderId="1" xfId="23" applyNumberFormat="1" applyFont="1" applyFill="1" applyBorder="1" applyAlignment="1">
      <alignment horizontal="right" vertical="center"/>
    </xf>
    <xf numFmtId="193" fontId="5" fillId="0" borderId="1" xfId="23" applyNumberFormat="1" applyFont="1" applyBorder="1" applyAlignment="1">
      <alignment horizontal="right" vertical="center"/>
    </xf>
    <xf numFmtId="0" fontId="9" fillId="0" borderId="4" xfId="21" applyFont="1" applyBorder="1" applyAlignment="1">
      <alignment horizontal="right"/>
    </xf>
    <xf numFmtId="193" fontId="5" fillId="0" borderId="1" xfId="20" applyNumberFormat="1" applyFont="1" applyBorder="1" applyAlignment="1">
      <alignment horizontal="right" vertical="center"/>
    </xf>
    <xf numFmtId="1" fontId="4" fillId="0" borderId="0" xfId="20" applyNumberFormat="1" applyFont="1" applyAlignment="1">
      <alignment vertical="center"/>
    </xf>
    <xf numFmtId="0" fontId="4" fillId="0" borderId="5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10" fillId="0" borderId="0" xfId="20" applyFont="1" applyAlignment="1">
      <alignment horizontal="right" vertical="center"/>
    </xf>
    <xf numFmtId="0" fontId="4" fillId="0" borderId="0" xfId="21" applyFont="1" applyAlignment="1">
      <alignment vertical="center"/>
    </xf>
    <xf numFmtId="0" fontId="5" fillId="0" borderId="7" xfId="20" applyFont="1" applyBorder="1" applyAlignment="1">
      <alignment horizontal="center" vertical="center" wrapText="1"/>
    </xf>
    <xf numFmtId="194" fontId="6" fillId="0" borderId="8" xfId="20" applyNumberFormat="1" applyFont="1" applyBorder="1" applyAlignment="1">
      <alignment vertical="center"/>
    </xf>
    <xf numFmtId="195" fontId="5" fillId="2" borderId="9" xfId="23" applyNumberFormat="1" applyFont="1" applyFill="1" applyBorder="1"/>
    <xf numFmtId="195" fontId="5" fillId="0" borderId="9" xfId="23" applyNumberFormat="1" applyFont="1" applyBorder="1" applyAlignment="1">
      <alignment horizontal="center" vertical="center"/>
    </xf>
    <xf numFmtId="195" fontId="5" fillId="0" borderId="3" xfId="23" applyNumberFormat="1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4" fillId="0" borderId="0" xfId="21" applyFont="1" applyAlignment="1">
      <alignment horizontal="right" vertical="center"/>
    </xf>
    <xf numFmtId="0" fontId="5" fillId="0" borderId="10" xfId="21" applyFont="1" applyBorder="1" applyAlignment="1">
      <alignment horizontal="center" vertical="center" wrapText="1"/>
    </xf>
    <xf numFmtId="191" fontId="6" fillId="0" borderId="11" xfId="23" applyNumberFormat="1" applyFont="1" applyBorder="1" applyAlignment="1">
      <alignment horizontal="center" vertical="top"/>
    </xf>
    <xf numFmtId="0" fontId="4" fillId="0" borderId="0" xfId="21" applyFont="1"/>
    <xf numFmtId="196" fontId="3" fillId="0" borderId="0" xfId="22" applyNumberFormat="1" applyFont="1"/>
    <xf numFmtId="195" fontId="3" fillId="0" borderId="0" xfId="22" applyNumberFormat="1" applyFont="1"/>
    <xf numFmtId="1" fontId="3" fillId="0" borderId="0" xfId="22" applyNumberFormat="1" applyFont="1"/>
    <xf numFmtId="0" fontId="3" fillId="0" borderId="0" xfId="22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4" xfId="21"/>
    <cellStyle name="一般" xfId="22"/>
    <cellStyle name="千分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0" zoomScaleNormal="80" workbookViewId="0" topLeftCell="A1">
      <selection activeCell="J6" sqref="J6:J7"/>
    </sheetView>
  </sheetViews>
  <sheetFormatPr defaultColWidth="11.00390625" defaultRowHeight="15"/>
  <cols>
    <col min="1" max="1" width="22.140625" style="55" customWidth="1"/>
    <col min="2" max="2" width="20.57421875" style="55" customWidth="1"/>
    <col min="3" max="3" width="12.57421875" style="55" customWidth="1"/>
    <col min="4" max="4" width="13.140625" style="55" customWidth="1"/>
    <col min="5" max="5" width="11.140625" style="55" customWidth="1"/>
    <col min="6" max="7" width="13.140625" style="55" customWidth="1"/>
    <col min="8" max="8" width="15.57421875" style="55" customWidth="1"/>
    <col min="9" max="9" width="16.140625" style="55" customWidth="1"/>
    <col min="10" max="10" width="9.140625" style="55" customWidth="1"/>
    <col min="11" max="11" width="18.140625" style="55" customWidth="1"/>
    <col min="12" max="12" width="10.57421875" style="55" customWidth="1"/>
    <col min="13" max="13" width="14.57421875" style="55" customWidth="1"/>
    <col min="14" max="14" width="14.8515625" style="55" customWidth="1"/>
    <col min="15" max="15" width="13.421875" style="55" customWidth="1"/>
    <col min="16" max="16" width="11.00390625" style="55" customWidth="1"/>
    <col min="17" max="16384" width="9.28125" style="55" customWidth="1"/>
  </cols>
  <sheetData>
    <row r="1" spans="1:14" ht="14" customHeight="1">
      <c r="A1" s="5" t="s">
        <v>0</v>
      </c>
      <c r="B1" s="13"/>
      <c r="C1" s="22"/>
      <c r="D1" s="22"/>
      <c r="E1" s="22"/>
      <c r="F1" s="22"/>
      <c r="G1" s="22"/>
      <c r="H1" s="13"/>
      <c r="J1" s="35"/>
      <c r="K1" s="5" t="s">
        <v>34</v>
      </c>
      <c r="L1" s="5" t="s">
        <v>37</v>
      </c>
      <c r="M1" s="5"/>
      <c r="N1" s="5"/>
    </row>
    <row r="2" spans="1:14" ht="14" customHeight="1">
      <c r="A2" s="5" t="s">
        <v>1</v>
      </c>
      <c r="B2" s="14" t="s">
        <v>18</v>
      </c>
      <c r="C2" s="23"/>
      <c r="D2" s="29"/>
      <c r="E2" s="29"/>
      <c r="F2" s="29"/>
      <c r="G2" s="32"/>
      <c r="H2" s="32"/>
      <c r="I2" s="23"/>
      <c r="J2" s="36"/>
      <c r="K2" s="5" t="s">
        <v>35</v>
      </c>
      <c r="L2" s="5" t="s">
        <v>38</v>
      </c>
      <c r="M2" s="5"/>
      <c r="N2" s="5"/>
    </row>
    <row r="3" spans="3:11" ht="17.75" customHeight="1">
      <c r="C3" s="24" t="s">
        <v>20</v>
      </c>
      <c r="D3" s="24"/>
      <c r="E3" s="24"/>
      <c r="F3" s="24"/>
      <c r="G3" s="24"/>
      <c r="H3" s="24"/>
      <c r="I3" s="24"/>
      <c r="J3" s="24"/>
      <c r="K3" s="24"/>
    </row>
    <row r="4" spans="3:14" ht="17.75" customHeight="1">
      <c r="C4" s="25" t="s">
        <v>21</v>
      </c>
      <c r="D4" s="25"/>
      <c r="E4" s="25"/>
      <c r="F4" s="25"/>
      <c r="G4" s="25"/>
      <c r="H4" s="25"/>
      <c r="I4" s="25"/>
      <c r="J4" s="37"/>
      <c r="K4" s="37"/>
      <c r="L4" s="39"/>
      <c r="M4" s="39"/>
      <c r="N4" s="48" t="s">
        <v>42</v>
      </c>
    </row>
    <row r="5" spans="1:14" ht="17.75" customHeight="1">
      <c r="A5" s="6" t="s">
        <v>2</v>
      </c>
      <c r="B5" s="15" t="s">
        <v>19</v>
      </c>
      <c r="C5" s="26" t="s">
        <v>22</v>
      </c>
      <c r="D5" s="26"/>
      <c r="E5" s="26"/>
      <c r="F5" s="26"/>
      <c r="G5" s="26"/>
      <c r="H5" s="26"/>
      <c r="I5" s="26"/>
      <c r="J5" s="26"/>
      <c r="K5" s="26"/>
      <c r="L5" s="26"/>
      <c r="M5" s="42" t="s">
        <v>41</v>
      </c>
      <c r="N5" s="49" t="s">
        <v>43</v>
      </c>
    </row>
    <row r="6" spans="1:14" ht="17.75" customHeight="1">
      <c r="A6" s="6"/>
      <c r="B6" s="15"/>
      <c r="C6" s="27" t="s">
        <v>23</v>
      </c>
      <c r="D6" s="27" t="s">
        <v>24</v>
      </c>
      <c r="E6" s="27" t="s">
        <v>26</v>
      </c>
      <c r="F6" s="27" t="s">
        <v>27</v>
      </c>
      <c r="G6" s="27" t="s">
        <v>28</v>
      </c>
      <c r="H6" s="27" t="s">
        <v>29</v>
      </c>
      <c r="I6" s="27" t="s">
        <v>32</v>
      </c>
      <c r="J6" s="27" t="s">
        <v>33</v>
      </c>
      <c r="K6" s="38" t="s">
        <v>36</v>
      </c>
      <c r="L6" s="27" t="s">
        <v>39</v>
      </c>
      <c r="M6" s="42"/>
      <c r="N6" s="49"/>
    </row>
    <row r="7" spans="1:14" ht="15.5" customHeight="1">
      <c r="A7" s="6"/>
      <c r="B7" s="15"/>
      <c r="C7" s="27"/>
      <c r="D7" s="27"/>
      <c r="E7" s="27"/>
      <c r="F7" s="27"/>
      <c r="G7" s="27"/>
      <c r="H7" s="27"/>
      <c r="I7" s="27"/>
      <c r="J7" s="27"/>
      <c r="K7" s="38"/>
      <c r="L7" s="27"/>
      <c r="M7" s="42"/>
      <c r="N7" s="49"/>
    </row>
    <row r="8" spans="1:14" ht="20" customHeight="1">
      <c r="A8" s="7" t="s">
        <v>3</v>
      </c>
      <c r="B8" s="16">
        <f>SUM(B9:B19)</f>
        <v>46728349.18</v>
      </c>
      <c r="C8" s="28">
        <v>221532</v>
      </c>
      <c r="D8" s="28">
        <v>65701</v>
      </c>
      <c r="E8" s="28">
        <v>43310</v>
      </c>
      <c r="F8" s="28">
        <v>10743</v>
      </c>
      <c r="G8" s="28">
        <v>0</v>
      </c>
      <c r="H8" s="28">
        <v>20909</v>
      </c>
      <c r="I8" s="28">
        <v>14746</v>
      </c>
      <c r="J8" s="28">
        <f>SUM(J9:J19)</f>
        <v>599</v>
      </c>
      <c r="K8" s="28">
        <f>SUM(K9:K19)</f>
        <v>17597</v>
      </c>
      <c r="L8" s="28">
        <f>SUM(L9:L19)</f>
        <v>47927</v>
      </c>
      <c r="M8" s="43">
        <v>34665.1</v>
      </c>
      <c r="N8" s="50">
        <v>22563</v>
      </c>
    </row>
    <row r="9" spans="1:14" ht="37.5" customHeight="1">
      <c r="A9" s="8" t="s">
        <v>4</v>
      </c>
      <c r="B9" s="17">
        <v>37951670.65</v>
      </c>
      <c r="C9" s="28">
        <v>91632</v>
      </c>
      <c r="D9" s="30">
        <v>19349</v>
      </c>
      <c r="E9" s="30">
        <v>19494</v>
      </c>
      <c r="F9" s="30">
        <v>3242</v>
      </c>
      <c r="G9" s="33">
        <v>0</v>
      </c>
      <c r="H9" s="30">
        <v>4563</v>
      </c>
      <c r="I9" s="30">
        <v>12000</v>
      </c>
      <c r="J9" s="30">
        <v>105</v>
      </c>
      <c r="K9" s="30">
        <v>8057</v>
      </c>
      <c r="L9" s="30">
        <v>24822</v>
      </c>
      <c r="M9" s="44"/>
      <c r="N9" s="50"/>
    </row>
    <row r="10" spans="1:15" ht="37.5" customHeight="1">
      <c r="A10" s="8" t="s">
        <v>5</v>
      </c>
      <c r="B10" s="17">
        <v>1069907.17</v>
      </c>
      <c r="C10" s="28">
        <v>18702</v>
      </c>
      <c r="D10" s="30">
        <v>5924</v>
      </c>
      <c r="E10" s="30">
        <v>3563</v>
      </c>
      <c r="F10" s="30">
        <v>1055</v>
      </c>
      <c r="G10" s="33">
        <v>0</v>
      </c>
      <c r="H10" s="30">
        <v>1021</v>
      </c>
      <c r="I10" s="30">
        <v>336</v>
      </c>
      <c r="J10" s="30">
        <v>15</v>
      </c>
      <c r="K10" s="30">
        <v>4872</v>
      </c>
      <c r="L10" s="30">
        <v>1916</v>
      </c>
      <c r="M10" s="44"/>
      <c r="N10" s="50"/>
      <c r="O10" s="52"/>
    </row>
    <row r="11" spans="1:14" ht="37.5" customHeight="1">
      <c r="A11" s="8" t="s">
        <v>6</v>
      </c>
      <c r="B11" s="18">
        <v>1813804</v>
      </c>
      <c r="C11" s="28">
        <v>15097</v>
      </c>
      <c r="D11" s="30">
        <v>5749</v>
      </c>
      <c r="E11" s="30">
        <v>2949</v>
      </c>
      <c r="F11" s="30">
        <v>466</v>
      </c>
      <c r="G11" s="33">
        <v>0</v>
      </c>
      <c r="H11" s="30">
        <v>1350</v>
      </c>
      <c r="I11" s="30">
        <v>800</v>
      </c>
      <c r="J11" s="30">
        <v>13</v>
      </c>
      <c r="K11" s="30">
        <v>578</v>
      </c>
      <c r="L11" s="30">
        <v>3192</v>
      </c>
      <c r="M11" s="45"/>
      <c r="N11" s="50"/>
    </row>
    <row r="12" spans="1:14" ht="37.5" customHeight="1">
      <c r="A12" s="8" t="s">
        <v>7</v>
      </c>
      <c r="B12" s="19">
        <v>38709.68</v>
      </c>
      <c r="C12" s="28">
        <v>4773</v>
      </c>
      <c r="D12" s="30">
        <v>2048</v>
      </c>
      <c r="E12" s="30">
        <v>332</v>
      </c>
      <c r="F12" s="30">
        <v>180</v>
      </c>
      <c r="G12" s="33">
        <v>0</v>
      </c>
      <c r="H12" s="30">
        <v>559</v>
      </c>
      <c r="I12" s="30">
        <v>230</v>
      </c>
      <c r="J12" s="30">
        <v>4</v>
      </c>
      <c r="K12" s="33">
        <v>0</v>
      </c>
      <c r="L12" s="30">
        <v>1420</v>
      </c>
      <c r="M12" s="45"/>
      <c r="N12" s="50"/>
    </row>
    <row r="13" spans="1:14" ht="37.5" customHeight="1">
      <c r="A13" s="8" t="s">
        <v>8</v>
      </c>
      <c r="B13" s="20">
        <v>34319.8</v>
      </c>
      <c r="C13" s="28">
        <v>4709</v>
      </c>
      <c r="D13" s="30">
        <v>2106</v>
      </c>
      <c r="E13" s="30">
        <v>245</v>
      </c>
      <c r="F13" s="30">
        <v>180</v>
      </c>
      <c r="G13" s="33">
        <v>0</v>
      </c>
      <c r="H13" s="30">
        <v>576</v>
      </c>
      <c r="I13" s="30">
        <v>230</v>
      </c>
      <c r="J13" s="33">
        <v>0</v>
      </c>
      <c r="K13" s="33">
        <v>0</v>
      </c>
      <c r="L13" s="30">
        <v>1372</v>
      </c>
      <c r="M13" s="44"/>
      <c r="N13" s="50"/>
    </row>
    <row r="14" spans="1:14" ht="37.5" customHeight="1">
      <c r="A14" s="8" t="s">
        <v>9</v>
      </c>
      <c r="B14" s="19">
        <v>1668618.23</v>
      </c>
      <c r="C14" s="28">
        <v>14214</v>
      </c>
      <c r="D14" s="30">
        <v>4385</v>
      </c>
      <c r="E14" s="30">
        <v>4516</v>
      </c>
      <c r="F14" s="30">
        <v>770</v>
      </c>
      <c r="G14" s="33">
        <v>0</v>
      </c>
      <c r="H14" s="30">
        <v>2270</v>
      </c>
      <c r="I14" s="30">
        <v>230</v>
      </c>
      <c r="J14" s="30">
        <v>14</v>
      </c>
      <c r="K14" s="30">
        <v>514</v>
      </c>
      <c r="L14" s="30">
        <v>1515</v>
      </c>
      <c r="M14" s="45"/>
      <c r="N14" s="50"/>
    </row>
    <row r="15" spans="1:15" ht="37.5" customHeight="1">
      <c r="A15" s="8" t="s">
        <v>10</v>
      </c>
      <c r="B15" s="19">
        <v>912571.67</v>
      </c>
      <c r="C15" s="28">
        <v>18553</v>
      </c>
      <c r="D15" s="30">
        <v>5751</v>
      </c>
      <c r="E15" s="30">
        <v>4744</v>
      </c>
      <c r="F15" s="30">
        <v>559</v>
      </c>
      <c r="G15" s="33">
        <v>0</v>
      </c>
      <c r="H15" s="30">
        <v>3230</v>
      </c>
      <c r="I15" s="30">
        <v>230</v>
      </c>
      <c r="J15" s="30">
        <v>14</v>
      </c>
      <c r="K15" s="30">
        <v>1691</v>
      </c>
      <c r="L15" s="30">
        <v>2334</v>
      </c>
      <c r="M15" s="45"/>
      <c r="N15" s="50"/>
      <c r="O15" s="53"/>
    </row>
    <row r="16" spans="1:15" ht="37.5" customHeight="1">
      <c r="A16" s="8" t="s">
        <v>11</v>
      </c>
      <c r="B16" s="19">
        <v>2193675.98</v>
      </c>
      <c r="C16" s="28">
        <v>21271</v>
      </c>
      <c r="D16" s="30">
        <v>5650</v>
      </c>
      <c r="E16" s="30">
        <v>3567</v>
      </c>
      <c r="F16" s="30">
        <v>1800</v>
      </c>
      <c r="G16" s="33">
        <v>0</v>
      </c>
      <c r="H16" s="30">
        <v>3587</v>
      </c>
      <c r="I16" s="30">
        <v>230</v>
      </c>
      <c r="J16" s="30">
        <v>96</v>
      </c>
      <c r="K16" s="30">
        <v>1885</v>
      </c>
      <c r="L16" s="30">
        <v>4456</v>
      </c>
      <c r="M16" s="45"/>
      <c r="N16" s="50"/>
      <c r="O16" s="53"/>
    </row>
    <row r="17" spans="1:14" ht="32" customHeight="1">
      <c r="A17" s="8" t="s">
        <v>12</v>
      </c>
      <c r="B17" s="21">
        <v>293576</v>
      </c>
      <c r="C17" s="28">
        <v>4965</v>
      </c>
      <c r="D17" s="31">
        <v>2622</v>
      </c>
      <c r="E17" s="31">
        <v>870</v>
      </c>
      <c r="F17" s="31">
        <v>67</v>
      </c>
      <c r="G17" s="33">
        <v>0</v>
      </c>
      <c r="H17" s="31">
        <v>317</v>
      </c>
      <c r="I17" s="31">
        <v>230</v>
      </c>
      <c r="J17" s="31">
        <v>2</v>
      </c>
      <c r="K17" s="33">
        <v>0</v>
      </c>
      <c r="L17" s="31">
        <v>857</v>
      </c>
      <c r="M17" s="45"/>
      <c r="N17" s="50"/>
    </row>
    <row r="18" spans="1:14" ht="32" customHeight="1">
      <c r="A18" s="8" t="s">
        <v>13</v>
      </c>
      <c r="B18" s="21">
        <v>271799</v>
      </c>
      <c r="C18" s="28">
        <f>SUM(D18:L18)</f>
        <v>16237</v>
      </c>
      <c r="D18" s="31">
        <v>7080</v>
      </c>
      <c r="E18" s="31">
        <v>1761</v>
      </c>
      <c r="F18" s="31">
        <v>2304</v>
      </c>
      <c r="G18" s="33">
        <v>0</v>
      </c>
      <c r="H18" s="31">
        <v>1416</v>
      </c>
      <c r="I18" s="31">
        <v>230</v>
      </c>
      <c r="J18" s="31">
        <v>327</v>
      </c>
      <c r="K18" s="33">
        <v>0</v>
      </c>
      <c r="L18" s="31">
        <v>3119</v>
      </c>
      <c r="M18" s="45"/>
      <c r="N18" s="50"/>
    </row>
    <row r="19" spans="1:14" ht="32" customHeight="1">
      <c r="A19" s="9" t="s">
        <v>14</v>
      </c>
      <c r="B19" s="21">
        <v>479697</v>
      </c>
      <c r="C19" s="28">
        <f>SUM(D19:L19)</f>
        <v>11379</v>
      </c>
      <c r="D19" s="31">
        <f>ROUND(5037.2,0)</f>
        <v>5037</v>
      </c>
      <c r="E19" s="31">
        <f>ROUND(1269.41,0)</f>
        <v>1269</v>
      </c>
      <c r="F19" s="31">
        <f>ROUND(119.686,0)</f>
        <v>120</v>
      </c>
      <c r="G19" s="33">
        <v>0</v>
      </c>
      <c r="H19" s="31">
        <f>ROUND(2020.488,0)</f>
        <v>2020</v>
      </c>
      <c r="I19" s="33">
        <v>0</v>
      </c>
      <c r="J19" s="31">
        <v>9</v>
      </c>
      <c r="K19" s="33">
        <v>0</v>
      </c>
      <c r="L19" s="31">
        <v>2924</v>
      </c>
      <c r="M19" s="46"/>
      <c r="N19" s="50"/>
    </row>
    <row r="20" spans="1:14" ht="15">
      <c r="A20" s="10"/>
      <c r="B20" s="10"/>
      <c r="C20" s="10"/>
      <c r="D20" s="10"/>
      <c r="E20" s="10"/>
      <c r="F20" s="10"/>
      <c r="G20" s="10"/>
      <c r="H20" s="34"/>
      <c r="I20" s="10"/>
      <c r="J20" s="10"/>
      <c r="K20" s="10"/>
      <c r="L20" s="40"/>
      <c r="M20" s="47"/>
      <c r="N20" s="39" t="s">
        <v>44</v>
      </c>
    </row>
    <row r="21" spans="1:12" ht="12.9" customHeight="1">
      <c r="A21" s="10" t="s">
        <v>15</v>
      </c>
      <c r="B21" s="10"/>
      <c r="C21" s="22"/>
      <c r="D21" s="10" t="s">
        <v>25</v>
      </c>
      <c r="E21" s="22"/>
      <c r="H21" s="10" t="s">
        <v>30</v>
      </c>
      <c r="I21" s="22"/>
      <c r="L21" s="41" t="s">
        <v>40</v>
      </c>
    </row>
    <row r="22" spans="8:15" ht="19.25" customHeight="1">
      <c r="H22" s="10" t="s">
        <v>31</v>
      </c>
      <c r="O22" s="54"/>
    </row>
    <row r="23" spans="1:14" ht="15">
      <c r="A23" s="10" t="s">
        <v>16</v>
      </c>
      <c r="B23" s="1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51"/>
    </row>
    <row r="24" spans="1:14" ht="15">
      <c r="A24" s="11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ht="15">
      <c r="A25" s="10"/>
    </row>
    <row r="26" ht="15">
      <c r="A26" s="12"/>
    </row>
  </sheetData>
  <mergeCells count="21">
    <mergeCell ref="N8:N19"/>
    <mergeCell ref="A24:N24"/>
    <mergeCell ref="D6:D7"/>
    <mergeCell ref="E6:E7"/>
    <mergeCell ref="F6:F7"/>
    <mergeCell ref="G6:G7"/>
    <mergeCell ref="H6:H7"/>
    <mergeCell ref="I6:I7"/>
    <mergeCell ref="L1:N1"/>
    <mergeCell ref="L2:N2"/>
    <mergeCell ref="C3:I3"/>
    <mergeCell ref="C4:I4"/>
    <mergeCell ref="A5:A7"/>
    <mergeCell ref="B5:B7"/>
    <mergeCell ref="C5:L5"/>
    <mergeCell ref="M5:M7"/>
    <mergeCell ref="N5:N7"/>
    <mergeCell ref="C6:C7"/>
    <mergeCell ref="J6:J7"/>
    <mergeCell ref="K6:K7"/>
    <mergeCell ref="L6:L7"/>
  </mergeCells>
  <printOptions/>
  <pageMargins left="0.590551181102362" right="0.511811023622047" top="0.748031496062992" bottom="0.748031496062992" header="0.31496062992126" footer="0.31496062992126"/>
  <pageSetup fitToHeight="0" fitToWidth="0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