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南屯區" r:id="rId4"/>
  </sheets>
</workbook>
</file>

<file path=xl/sharedStrings.xml><?xml version="1.0" encoding="utf-8"?>
<sst xmlns="http://schemas.openxmlformats.org/spreadsheetml/2006/main" count="73">
  <si>
    <t>公開類</t>
  </si>
  <si>
    <t>月報</t>
  </si>
  <si>
    <t>臺中市南屯區公所一般公文統計表</t>
  </si>
  <si>
    <t>中華民國110年3月</t>
  </si>
  <si>
    <t>項目</t>
  </si>
  <si>
    <t>數量</t>
  </si>
  <si>
    <t>單位</t>
  </si>
  <si>
    <t>合計</t>
  </si>
  <si>
    <t>農業及建設課</t>
  </si>
  <si>
    <t>公用課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</si>
  <si>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</si>
  <si>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</si>
  <si>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</si>
  <si>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</si>
  <si>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</si>
  <si>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</si>
  <si>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</si>
  <si>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</si>
  <si>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</si>
  <si>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</si>
  <si>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</si>
  <si>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</si>
  <si>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</si>
  <si>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</si>
  <si>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</si>
  <si>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</si>
  <si>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</si>
  <si>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</si>
  <si>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</si>
  <si>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</si>
  <si>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</si>
  <si>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</si>
  <si>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</si>
  <si>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</si>
  <si>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</si>
  <si>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</si>
  <si>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</si>
  <si>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</si>
  <si>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</si>
  <si>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</si>
  <si>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</si>
  <si>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</si>
  <si>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6日以上至3 - 日(含)辦結</t>
  </si>
  <si>
    <t>﹝6﹞</t>
  </si>
  <si>
    <t>﹝6﹞/﹝8﹞</t>
  </si>
  <si>
    <t>3 - 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</si>
  <si>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</si>
  <si>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</si>
  <si>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</si>
  <si>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</si>
  <si>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</si>
  <si>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</si>
  <si>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</si>
  <si>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</si>
  <si>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</si>
  <si>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</si>
  <si>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﹝1 - ﹞</t>
  </si>
  <si>
    <t>編製機關</t>
  </si>
  <si>
    <t>表號</t>
  </si>
  <si>
    <t>﹝1 - ﹞/﹝4﹞</t>
  </si>
  <si>
    <t>臺中市南屯區公所</t>
  </si>
  <si>
    <t>30280-07-02-3</t>
  </si>
  <si>
    <t>發文平均使用日數</t>
  </si>
  <si>
    <t>﹝11﹞</t>
  </si>
  <si>
    <t>中華民國 110 年 4 月 6 日編製</t>
  </si>
  <si>
    <t>待辦公文統計</t>
  </si>
  <si>
    <t>﹝4﹞-﹝1 - 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</si>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</sst>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formatCode="_(* #,##0.00_);_(* \(#,##0.00\);_(* &quot;-&quot;??_);_(@_)" numFmtId="188"/>
    <numFmt formatCode="#,##0_ " numFmtId="189"/>
    <numFmt formatCode="_-* #,##0_-;\-* #,##0_-;_-* &quot;-&quot;??_-;_-@_-" numFmtId="190"/>
    <numFmt formatCode="0.00_ " numFmtId="191"/>
    <numFmt formatCode="_-* #,##0_-;\-* #,##0_-;_-* &quot;-&quot;_-;_-@_-" numFmtId="192"/>
    <numFmt formatCode="0.00_);[Red]\(0.00\)" numFmtId="193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rgb="FF000000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9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theme="5" tint="0.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2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9" fontId="2" borderId="0" xfId="0" applyNumberFormat="true" applyFont="false" applyFill="false" applyBorder="false" applyAlignment="false" applyProtection="false">
      <alignment vertical="center"/>
    </xf>
  </cellStyleXfs>
  <cellXfs count="9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9" fontId="2" borderId="0" xfId="4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1" borderId="3" xfId="1" applyFont="true" applyBorder="true">
      <alignment horizontal="right" vertical="center" wrapText="true"/>
    </xf>
    <xf numFmtId="0" fontId="1" borderId="4" xfId="1" applyFont="true" applyBorder="true">
      <alignment horizontal="right" vertical="center" wrapText="true"/>
    </xf>
    <xf numFmtId="0" fontId="1" borderId="4" xfId="1" applyFont="true" applyBorder="true">
      <alignment horizontal="center" vertical="center" wrapText="true"/>
    </xf>
    <xf numFmtId="0" fontId="4" borderId="4" xfId="1" applyFont="true" applyBorder="true">
      <alignment horizontal="left" vertical="center" wrapText="true"/>
    </xf>
    <xf numFmtId="0" fontId="4" fillId="2" borderId="5" xfId="1" applyFont="true" applyFill="true" applyBorder="true">
      <alignment horizontal="left" vertical="center"/>
    </xf>
    <xf numFmtId="0" fontId="4" borderId="5" xfId="2" applyFont="true" applyBorder="true">
      <alignment horizontal="left" vertical="center"/>
    </xf>
    <xf numFmtId="0" fontId="3" borderId="5" xfId="1" applyFont="true" applyBorder="true">
      <alignment horizontal="left" vertical="center"/>
    </xf>
    <xf numFmtId="0" fontId="3" borderId="6" xfId="1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7" xfId="1" applyFont="true" applyBorder="true">
      <alignment horizontal="left" vertical="center"/>
    </xf>
    <xf numFmtId="0" fontId="6" borderId="2" xfId="1" applyFont="true" applyBorder="true">
      <alignment horizontal="center" vertical="center" wrapText="true"/>
    </xf>
    <xf numFmtId="0" fontId="3" borderId="8" xfId="1" applyFont="true" applyBorder="true">
      <alignment horizontal="center" vertical="center" wrapText="true"/>
    </xf>
    <xf numFmtId="189" fontId="4" borderId="9" xfId="1" applyNumberFormat="true" applyFont="true" applyBorder="true">
      <alignment horizontal="center" vertical="center" wrapText="true"/>
    </xf>
    <xf numFmtId="189" fontId="4" borderId="10" xfId="1" applyNumberFormat="true" applyFont="true" applyBorder="true">
      <alignment horizontal="center" vertical="center" wrapText="true"/>
    </xf>
    <xf numFmtId="189" fontId="4" borderId="11" xfId="1" applyNumberFormat="true" applyFont="true" applyBorder="true">
      <alignment horizontal="center" vertical="center" wrapText="true"/>
    </xf>
    <xf numFmtId="189" fontId="7" borderId="6" xfId="1" applyNumberFormat="true" applyFont="true" applyBorder="true">
      <alignment horizontal="center" vertical="center" wrapText="true"/>
    </xf>
    <xf numFmtId="189" fontId="8" fillId="2" borderId="6" xfId="2" applyNumberFormat="true" applyFont="true" applyFill="true" applyBorder="true">
      <alignment horizontal="right"/>
    </xf>
    <xf numFmtId="0" fontId="8" borderId="6" xfId="2" applyFont="true" applyBorder="true">
      <alignment horizontal="right"/>
    </xf>
    <xf numFmtId="190" fontId="9" borderId="6" xfId="3" applyNumberFormat="true" applyFont="true" applyBorder="true">
      <alignment horizontal="right"/>
    </xf>
    <xf numFmtId="190" fontId="9" borderId="12" xfId="3" applyNumberFormat="true" applyFont="true" applyBorder="true">
      <alignment horizontal="right"/>
    </xf>
    <xf numFmtId="0" fontId="3" xfId="1" applyFont="true">
      <alignment horizontal="left" vertical="center"/>
    </xf>
    <xf numFmtId="0" fontId="4" borderId="13" xfId="1" applyFont="true" applyBorder="true">
      <alignment horizontal="left" vertical="center"/>
    </xf>
    <xf numFmtId="0" fontId="3" borderId="14" xfId="1" applyFont="true" applyBorder="true">
      <alignment horizontal="center" vertical="center" wrapText="true"/>
    </xf>
    <xf numFmtId="189" fontId="4" xfId="1" applyNumberFormat="true" applyFont="true">
      <alignment horizontal="right" vertical="center" wrapText="true"/>
    </xf>
    <xf numFmtId="0" fontId="4" borderId="13" xfId="1" applyFont="true" applyBorder="true">
      <alignment horizontal="right" vertical="center"/>
    </xf>
    <xf numFmtId="0" fontId="3" borderId="5" xfId="1" applyFont="true" applyBorder="true">
      <alignment horizontal="center" vertical="center" wrapText="true"/>
    </xf>
    <xf numFmtId="189" fontId="4" borderId="6" xfId="1" applyNumberFormat="true" applyFont="true" applyBorder="true">
      <alignment horizontal="center" vertical="center" wrapText="true"/>
    </xf>
    <xf numFmtId="189" fontId="7" borderId="9" xfId="1" applyNumberFormat="true" applyFont="true" applyBorder="true">
      <alignment horizontal="center" vertical="center" wrapText="true"/>
    </xf>
    <xf numFmtId="189" fontId="7" borderId="11" xfId="1" applyNumberFormat="true" applyFont="true" applyBorder="true">
      <alignment horizontal="center" vertical="center" wrapText="true"/>
    </xf>
    <xf numFmtId="189" fontId="8" borderId="6" xfId="2" applyNumberFormat="true" applyFont="true" applyBorder="true">
      <alignment horizontal="right"/>
    </xf>
    <xf numFmtId="189" fontId="10" borderId="6" xfId="1" applyNumberFormat="true" applyFont="true" applyBorder="true">
      <alignment horizontal="right" vertical="center"/>
    </xf>
    <xf numFmtId="0" fontId="4" borderId="8" xfId="1" applyFont="true" applyBorder="true">
      <alignment horizontal="center" vertical="center" wrapText="true"/>
    </xf>
    <xf numFmtId="10" fontId="4" xfId="1" applyNumberFormat="true" applyFont="true">
      <alignment horizontal="right" vertical="center"/>
    </xf>
    <xf numFmtId="0" fontId="4" borderId="1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9" fontId="11" borderId="6" xfId="4" applyNumberFormat="true" applyFont="true" applyBorder="true">
      <alignment horizontal="center" vertical="center" wrapText="true"/>
    </xf>
    <xf numFmtId="0" fontId="12" borderId="6" xfId="1" applyFont="true" applyBorder="true">
      <alignment horizontal="center" vertical="center" wrapText="true"/>
    </xf>
    <xf numFmtId="191" fontId="8" fillId="2" borderId="6" xfId="2" applyNumberFormat="true" applyFont="true" applyFill="true" applyBorder="true">
      <alignment horizontal="right"/>
    </xf>
    <xf numFmtId="191" fontId="8" borderId="6" xfId="2" applyNumberFormat="true" applyFont="true" applyBorder="true">
      <alignment horizontal="right"/>
    </xf>
    <xf numFmtId="192" fontId="8" borderId="6" xfId="2" applyNumberFormat="true" applyFont="true" applyBorder="true">
      <alignment horizontal="right"/>
    </xf>
    <xf numFmtId="191" fontId="10" borderId="6" xfId="1" applyNumberFormat="true" applyFont="true" applyBorder="true">
      <alignment horizontal="right" vertical="center"/>
    </xf>
    <xf numFmtId="0" fontId="3" xfId="1" applyFont="true">
      <alignment horizontal="center" vertical="center"/>
    </xf>
    <xf numFmtId="0" fontId="13" borderId="8" xfId="1" applyFont="true" applyBorder="true">
      <alignment horizontal="center" vertical="center" wrapText="true"/>
    </xf>
    <xf numFmtId="188" fontId="8" fillId="2" borderId="6" xfId="2" applyNumberFormat="true" applyFont="true" applyFill="true" applyBorder="true">
      <alignment horizontal="right"/>
    </xf>
    <xf numFmtId="188" fontId="8" fillId="3" borderId="6" xfId="2" applyNumberFormat="true" applyFont="true" applyFill="true" applyBorder="true">
      <alignment horizontal="right"/>
    </xf>
    <xf numFmtId="0" fontId="10" fillId="3" borderId="6" xfId="1" applyFont="true" applyFill="true" applyBorder="true">
      <alignment horizontal="right" vertical="center"/>
    </xf>
    <xf numFmtId="0" fontId="10" borderId="6" xfId="1" applyFont="true" applyBorder="true">
      <alignment horizontal="right" vertical="center"/>
    </xf>
    <xf numFmtId="0" fontId="10" borderId="12" xfId="1" applyFont="true" applyBorder="true">
      <alignment horizontal="right" vertical="center"/>
    </xf>
    <xf numFmtId="0" fontId="13" borderId="5" xfId="1" applyFont="true" applyBorder="true">
      <alignment horizontal="center" vertical="center" wrapText="true"/>
    </xf>
    <xf numFmtId="191" fontId="10" fillId="3" borderId="6" xfId="1" applyNumberFormat="true" applyFont="true" applyFill="true" applyBorder="true">
      <alignment horizontal="right" vertical="center"/>
    </xf>
    <xf numFmtId="0" fontId="8" borderId="8" xfId="1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0" fontId="8" borderId="5" xfId="1" applyFont="true" applyBorder="true">
      <alignment horizontal="center" vertical="center" wrapText="true"/>
    </xf>
    <xf numFmtId="191" fontId="4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4" borderId="15" xfId="1" applyFont="true" applyBorder="true">
      <alignment horizontal="right" vertical="center"/>
    </xf>
    <xf numFmtId="0" fontId="7" borderId="8" xfId="1" applyFont="true" applyBorder="true">
      <alignment horizontal="center" vertical="center" wrapText="true"/>
    </xf>
    <xf numFmtId="0" fontId="3" xfId="1" applyFont="true">
      <alignment horizontal="right" vertical="center" wrapText="true"/>
    </xf>
    <xf numFmtId="0" fontId="7" borderId="5" xfId="1" applyFont="true" applyBorder="true">
      <alignment horizontal="center" vertical="center" wrapText="true"/>
    </xf>
    <xf numFmtId="0" fontId="8" borderId="6" xfId="1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49" fontId="4" borderId="16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 wrapText="true"/>
    </xf>
    <xf numFmtId="189" fontId="4" borderId="2" xfId="1" applyNumberFormat="true" applyFont="true" applyBorder="true">
      <alignment horizontal="center" vertical="center" wrapText="true"/>
    </xf>
    <xf numFmtId="189" fontId="7" borderId="2" xfId="1" applyNumberFormat="true" applyFont="true" applyBorder="true">
      <alignment horizontal="center" vertical="center" wrapText="true"/>
    </xf>
    <xf numFmtId="193" fontId="10" borderId="2" xfId="1" applyNumberFormat="true" applyFont="true" applyBorder="true">
      <alignment horizontal="right" vertical="center"/>
    </xf>
    <xf numFmtId="193" fontId="10" borderId="8" xfId="1" applyNumberFormat="true" applyFont="true" applyBorder="true">
      <alignment horizontal="right" vertical="center"/>
    </xf>
    <xf numFmtId="0" fontId="3" xfId="1" applyFont="true">
      <alignment vertical="center"/>
    </xf>
    <xf numFmtId="49" fontId="4" borderId="18" xfId="1" applyNumberFormat="true" applyFont="true" applyBorder="true">
      <alignment horizontal="center" vertical="center"/>
    </xf>
    <xf numFmtId="0" fontId="3" borderId="12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9" fontId="4" borderId="12" xfId="1" applyNumberFormat="true" applyFont="true" applyBorder="true">
      <alignment horizontal="center" vertical="center" wrapText="true"/>
    </xf>
    <xf numFmtId="189" fontId="7" borderId="12" xfId="1" applyNumberFormat="true" applyFont="true" applyBorder="true">
      <alignment horizontal="center" vertical="center" wrapText="true"/>
    </xf>
    <xf numFmtId="189" fontId="10" borderId="12" xfId="1" applyNumberFormat="true" applyFont="true" applyBorder="true">
      <alignment horizontal="right" vertical="center"/>
    </xf>
    <xf numFmtId="0" fontId="8" borderId="12" xfId="1" applyFont="true" applyBorder="true">
      <alignment horizontal="center" vertical="center" wrapText="true"/>
    </xf>
    <xf numFmtId="0" fontId="14" borderId="12" xfId="1" applyFont="true" applyBorder="true">
      <alignment horizontal="center" vertical="center"/>
    </xf>
    <xf numFmtId="191" fontId="10" borderId="12" xfId="1" applyNumberFormat="true" applyFont="true" applyBorder="true">
      <alignment horizontal="right" vertical="center"/>
    </xf>
    <xf numFmtId="49" fontId="4" borderId="19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 wrapText="true"/>
    </xf>
    <xf numFmtId="189" fontId="7" borderId="20" xfId="1" applyNumberFormat="true" applyFont="true" applyBorder="true">
      <alignment horizontal="center" vertical="center" wrapText="true"/>
    </xf>
    <xf numFmtId="188" fontId="8" fillId="2" borderId="8" xfId="2" applyNumberFormat="true" applyFont="true" applyFill="true" applyBorder="true">
      <alignment horizontal="right"/>
    </xf>
    <xf numFmtId="188" fontId="8" fillId="3" borderId="8" xfId="2" applyNumberFormat="true" applyFont="true" applyFill="true" applyBorder="true">
      <alignment horizontal="right"/>
    </xf>
    <xf numFmtId="0" fontId="10" borderId="21" xfId="1" applyFont="true" applyBorder="true">
      <alignment horizontal="right" vertical="center"/>
    </xf>
    <xf numFmtId="0" fontId="10" borderId="8" xfId="1" applyFont="true" applyBorder="true">
      <alignment horizontal="right" vertical="center"/>
    </xf>
    <xf numFmtId="0" fontId="0" fillId="3" xfId="2" applyFont="true" applyFill="true"/>
    <xf numFmtId="0" fontId="0" fillId="4" xfId="2" applyFont="true" applyFill="true"/>
  </cellXfs>
  <cellStyles count="5">
    <cellStyle name="Normal" xfId="0" builtinId="0"/>
    <cellStyle name="一般 2" xfId="1"/>
    <cellStyle name="一般" xfId="2"/>
    <cellStyle name="千分位 2" xfId="3"/>
    <cellStyle name="百分比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34"/>
  <sheetViews>
    <sheetView zoomScale="90" topLeftCell="A3" workbookViewId="0" showGridLines="1" showRowColHeaders="1">
      <selection activeCell="B12" sqref="B12:B22"/>
    </sheetView>
  </sheetViews>
  <sheetFormatPr customHeight="false" defaultColWidth="8.8515625" defaultRowHeight="14.5"/>
  <cols>
    <col min="1" max="1" bestFit="false" customWidth="true" width="23.1406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6" bestFit="false" customWidth="true" width="12.57421875" hidden="false" outlineLevel="0"/>
    <col min="7" max="7" bestFit="false" customWidth="true" width="11.421875" hidden="false" outlineLevel="0"/>
    <col min="8" max="8" bestFit="false" customWidth="true" width="9.57421875" hidden="false" outlineLevel="0"/>
    <col min="9" max="9" bestFit="false" customWidth="true" width="11.8515625" hidden="false" outlineLevel="0"/>
    <col min="10" max="10" bestFit="false" customWidth="true" width="7.8515625" hidden="false" outlineLevel="0"/>
    <col min="11" max="11" bestFit="false" customWidth="true" width="11.421875" hidden="false" outlineLevel="0"/>
    <col min="12" max="12" bestFit="false" customWidth="true" width="14.28125" hidden="false" outlineLevel="0"/>
    <col min="13" max="15" bestFit="false" customWidth="true" width="12.57421875" hidden="false" outlineLevel="0"/>
    <col min="16" max="16" bestFit="false" customWidth="true" width="10.7109375" hidden="false" outlineLevel="0"/>
    <col min="17" max="17" bestFit="false" customWidth="true" width="10.140625" hidden="false" outlineLevel="0"/>
    <col min="18" max="18" bestFit="false" customWidth="true" width="10.8515625" hidden="false" outlineLevel="0"/>
    <col min="19" max="20" bestFit="false" customWidth="true" width="10.140625" hidden="false" outlineLevel="0"/>
    <col min="21" max="36" bestFit="false" style="97" width="9.28125" hidden="false" outlineLevel="0"/>
  </cols>
  <sheetData>
    <row r="1" ht="13.25" customHeight="true">
      <c r="A1" s="5" t="s">
        <v>0</v>
      </c>
      <c r="B1" s="18"/>
      <c r="C1" s="18"/>
      <c r="D1" s="6"/>
      <c r="E1" s="6"/>
      <c r="F1" s="6"/>
      <c r="G1" s="6"/>
      <c r="H1" s="42"/>
      <c r="I1" s="6"/>
      <c r="J1" s="42"/>
      <c r="K1" s="51"/>
      <c r="L1" s="51"/>
      <c r="M1" s="6"/>
      <c r="N1" s="6"/>
      <c r="O1" s="5" t="s">
        <v>57</v>
      </c>
      <c r="P1" s="71" t="s">
        <v>60</v>
      </c>
      <c r="Q1" s="71"/>
      <c r="R1" s="71"/>
      <c r="S1" s="71"/>
      <c r="T1" s="71"/>
    </row>
    <row r="2">
      <c r="A2" s="5" t="s">
        <v>1</v>
      </c>
      <c r="B2" s="19" t="s">
        <v>20</v>
      </c>
      <c r="C2" s="31"/>
      <c r="D2" s="34"/>
      <c r="E2" s="34"/>
      <c r="F2" s="34"/>
      <c r="G2" s="34"/>
      <c r="H2" s="34"/>
      <c r="I2" s="34"/>
      <c r="J2" s="34"/>
      <c r="K2" s="34"/>
      <c r="L2" s="34"/>
      <c r="M2" s="34"/>
      <c r="N2" s="65"/>
      <c r="O2" s="5" t="s">
        <v>58</v>
      </c>
      <c r="P2" s="72" t="s">
        <v>61</v>
      </c>
      <c r="Q2" s="80"/>
      <c r="R2" s="80"/>
      <c r="S2" s="80"/>
      <c r="T2" s="90"/>
    </row>
    <row r="3">
      <c r="A3" s="6"/>
      <c r="B3" s="6"/>
      <c r="C3" s="6"/>
      <c r="D3" s="6"/>
      <c r="E3" s="6"/>
      <c r="F3" s="6"/>
      <c r="G3" s="42"/>
      <c r="H3" s="6"/>
      <c r="I3" s="42"/>
      <c r="J3" s="6"/>
      <c r="K3" s="42"/>
      <c r="L3" s="6"/>
      <c r="M3" s="6"/>
      <c r="N3" s="6"/>
      <c r="O3" s="42"/>
      <c r="P3" s="6"/>
      <c r="Q3" s="6"/>
    </row>
    <row r="4" ht="39.5" customHeight="tru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22.4" customHeight="true">
      <c r="A5" s="8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>
      <c r="A6" s="9" t="s">
        <v>4</v>
      </c>
      <c r="B6" s="21" t="s">
        <v>21</v>
      </c>
      <c r="C6" s="32"/>
      <c r="D6" s="32"/>
      <c r="E6" s="35"/>
      <c r="F6" s="21" t="s">
        <v>33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81" t="s">
        <v>65</v>
      </c>
      <c r="R6" s="81"/>
      <c r="S6" s="81"/>
      <c r="T6" s="21"/>
    </row>
    <row r="7" ht="16.5" customHeight="true">
      <c r="A7" s="10"/>
      <c r="B7" s="22" t="s">
        <v>22</v>
      </c>
      <c r="C7" s="22" t="s">
        <v>26</v>
      </c>
      <c r="D7" s="22" t="s">
        <v>28</v>
      </c>
      <c r="E7" s="36" t="s">
        <v>7</v>
      </c>
      <c r="F7" s="41" t="s">
        <v>34</v>
      </c>
      <c r="G7" s="43"/>
      <c r="H7" s="43"/>
      <c r="I7" s="43"/>
      <c r="J7" s="43"/>
      <c r="K7" s="44"/>
      <c r="L7" s="36" t="s">
        <v>48</v>
      </c>
      <c r="M7" s="22" t="s">
        <v>52</v>
      </c>
      <c r="N7" s="41" t="s">
        <v>54</v>
      </c>
      <c r="O7" s="44"/>
      <c r="P7" s="73" t="s">
        <v>62</v>
      </c>
      <c r="Q7" s="82" t="s">
        <v>65</v>
      </c>
      <c r="R7" s="82"/>
      <c r="S7" s="84" t="s">
        <v>69</v>
      </c>
      <c r="T7" s="91" t="s">
        <v>71</v>
      </c>
    </row>
    <row r="8">
      <c r="A8" s="11" t="s">
        <v>5</v>
      </c>
      <c r="B8" s="23"/>
      <c r="C8" s="23"/>
      <c r="D8" s="23"/>
      <c r="E8" s="37" t="s">
        <v>31</v>
      </c>
      <c r="F8" s="41" t="s">
        <v>35</v>
      </c>
      <c r="G8" s="44"/>
      <c r="H8" s="52" t="s">
        <v>42</v>
      </c>
      <c r="I8" s="58"/>
      <c r="J8" s="60" t="s">
        <v>45</v>
      </c>
      <c r="K8" s="62"/>
      <c r="L8" s="37" t="s">
        <v>49</v>
      </c>
      <c r="M8" s="23"/>
      <c r="N8" s="66" t="s">
        <v>55</v>
      </c>
      <c r="O8" s="68"/>
      <c r="P8" s="74"/>
      <c r="Q8" s="83" t="s">
        <v>66</v>
      </c>
      <c r="R8" s="83"/>
      <c r="S8" s="84"/>
      <c r="T8" s="91"/>
    </row>
    <row r="9" ht="17" customHeight="true">
      <c r="A9" s="10"/>
      <c r="B9" s="24"/>
      <c r="C9" s="24"/>
      <c r="D9" s="24"/>
      <c r="E9" s="38"/>
      <c r="F9" s="36" t="s">
        <v>36</v>
      </c>
      <c r="G9" s="45" t="s">
        <v>38</v>
      </c>
      <c r="H9" s="36" t="s">
        <v>36</v>
      </c>
      <c r="I9" s="45" t="s">
        <v>38</v>
      </c>
      <c r="J9" s="36" t="s">
        <v>36</v>
      </c>
      <c r="K9" s="45" t="s">
        <v>38</v>
      </c>
      <c r="L9" s="38"/>
      <c r="M9" s="24"/>
      <c r="N9" s="36" t="s">
        <v>36</v>
      </c>
      <c r="O9" s="69" t="s">
        <v>38</v>
      </c>
      <c r="P9" s="75"/>
      <c r="Q9" s="84" t="s">
        <v>36</v>
      </c>
      <c r="R9" s="87" t="s">
        <v>38</v>
      </c>
      <c r="S9" s="84"/>
      <c r="T9" s="91"/>
    </row>
    <row r="10">
      <c r="A10" s="12" t="s">
        <v>6</v>
      </c>
      <c r="B10" s="25" t="s">
        <v>23</v>
      </c>
      <c r="C10" s="25" t="s">
        <v>27</v>
      </c>
      <c r="D10" s="25" t="s">
        <v>29</v>
      </c>
      <c r="E10" s="25" t="s">
        <v>32</v>
      </c>
      <c r="F10" s="25" t="s">
        <v>37</v>
      </c>
      <c r="G10" s="46" t="s">
        <v>39</v>
      </c>
      <c r="H10" s="25" t="s">
        <v>43</v>
      </c>
      <c r="I10" s="46" t="s">
        <v>44</v>
      </c>
      <c r="J10" s="25" t="s">
        <v>46</v>
      </c>
      <c r="K10" s="46" t="s">
        <v>47</v>
      </c>
      <c r="L10" s="25" t="s">
        <v>50</v>
      </c>
      <c r="M10" s="25" t="s">
        <v>53</v>
      </c>
      <c r="N10" s="25" t="s">
        <v>56</v>
      </c>
      <c r="O10" s="70" t="s">
        <v>59</v>
      </c>
      <c r="P10" s="76" t="s">
        <v>63</v>
      </c>
      <c r="Q10" s="85" t="s">
        <v>67</v>
      </c>
      <c r="R10" s="88" t="s">
        <v>68</v>
      </c>
      <c r="S10" s="85" t="s">
        <v>70</v>
      </c>
      <c r="T10" s="92" t="s">
        <v>72</v>
      </c>
    </row>
    <row r="11" ht="14" s="98" customFormat="true" customHeight="true">
      <c r="A11" s="13" t="s">
        <v>7</v>
      </c>
      <c r="B11" s="26" t="n">
        <f>B12+B13+B14+B15+B16+B17+B18+B19+B20</f>
        <v>2199</v>
      </c>
      <c r="C11" s="26" t="n">
        <f>C12+C13+C14+C15+C16+C17+C18+C19+C20</f>
        <v>185</v>
      </c>
      <c r="D11" s="26" t="n">
        <f>D12+D13+D14+D15+D16+D17+D18+D19+D20</f>
        <v>594</v>
      </c>
      <c r="E11" s="26" t="n">
        <f>B11+C11+D11</f>
        <v>2978</v>
      </c>
      <c r="F11" s="26" t="n">
        <f>F12+F13+F14+F15+F16+F17+F18+F19+F20</f>
        <v>1000</v>
      </c>
      <c r="G11" s="47" t="n">
        <f>IF(L11=0,"0.00",F11/L11*100)</f>
        <v>100</v>
      </c>
      <c r="H11" s="53" t="n">
        <f>H12+H13+H14+H15+H16+H17+H18+H19+H20</f>
        <v>0</v>
      </c>
      <c r="I11" s="53" t="n">
        <f>I12+I13+I14+I15+I16+I17+I18+I19+I20</f>
        <v>0</v>
      </c>
      <c r="J11" s="53" t="n">
        <f>J12+J13+J14+J15+J16+J17+J18+J19+J20</f>
        <v>0</v>
      </c>
      <c r="K11" s="53" t="n">
        <f>K12+K13+K14+K15+K16+K17+K18+K19+K20</f>
        <v>0</v>
      </c>
      <c r="L11" s="26" t="n">
        <f>F11+H11+J11</f>
        <v>1000</v>
      </c>
      <c r="M11" s="26" t="n">
        <f>M12+M13+M14+M15+M16+M17+M18+M19+M20</f>
        <v>1736</v>
      </c>
      <c r="N11" s="26" t="n">
        <f>L11+M11</f>
        <v>2736</v>
      </c>
      <c r="O11" s="47" t="n">
        <f>IF(E11=0,"0.00",N11/E11*100)</f>
        <v>91.8737407656145</v>
      </c>
      <c r="P11" s="47" t="n">
        <v>1.95</v>
      </c>
      <c r="Q11" s="26" t="n">
        <f>E11-N11</f>
        <v>242</v>
      </c>
      <c r="R11" s="47" t="n">
        <f>IF(E11=0,"0.00",Q11/E11*100)</f>
        <v>8.12625923438549</v>
      </c>
      <c r="S11" s="26" t="n">
        <f>Q11-T11</f>
        <v>242</v>
      </c>
      <c r="T11" s="93" t="n">
        <f>T12+T13+T14+T15+T16+T17+T18+T19+T20</f>
        <v>0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</row>
    <row r="12" ht="14" customHeight="true">
      <c r="A12" s="14" t="s">
        <v>8</v>
      </c>
      <c r="B12" s="27" t="n">
        <v>539</v>
      </c>
      <c r="C12" s="27" t="n">
        <v>37</v>
      </c>
      <c r="D12" s="27" t="n">
        <v>26</v>
      </c>
      <c r="E12" s="39" t="n">
        <f>B12+C12+D12</f>
        <v>602</v>
      </c>
      <c r="F12" s="27" t="n">
        <v>159</v>
      </c>
      <c r="G12" s="48" t="n">
        <f>IF(L12=0,0,F12/L12*100)</f>
        <v>100</v>
      </c>
      <c r="H12" s="54" t="n">
        <f>H13+H14+H15+H16+H17+H18+H19+H20+H21</f>
        <v>0</v>
      </c>
      <c r="I12" s="54" t="n">
        <f>I13+I14+I15+I16+I17+I18+I19+I20+I21</f>
        <v>0</v>
      </c>
      <c r="J12" s="54" t="n">
        <f>J13+J14+J15+J16+J17+J18+J19+J20+J21</f>
        <v>0</v>
      </c>
      <c r="K12" s="54" t="n">
        <f>K13+K14+K15+K16+K17+K18+K19+K20+K21</f>
        <v>0</v>
      </c>
      <c r="L12" s="39" t="n">
        <f>F12+H12+J12</f>
        <v>159</v>
      </c>
      <c r="M12" s="27" t="n">
        <v>373</v>
      </c>
      <c r="N12" s="39" t="n">
        <f>L12+M12</f>
        <v>532</v>
      </c>
      <c r="O12" s="48" t="n">
        <f>IF(E12=0,0,N12/E12*100)</f>
        <v>88.3720930232558</v>
      </c>
      <c r="P12" s="27" t="n">
        <v>2.47</v>
      </c>
      <c r="Q12" s="39" t="n">
        <f>E12-N12</f>
        <v>70</v>
      </c>
      <c r="R12" s="48" t="n">
        <f>IF(E12=0,0,Q12/E12*100)</f>
        <v>11.6279069767442</v>
      </c>
      <c r="S12" s="39" t="n">
        <f>Q12-T12</f>
        <v>70</v>
      </c>
      <c r="T12" s="94" t="n">
        <f>T13+T14+T15+T16+T17+T18+T19+T20+T21</f>
        <v>0</v>
      </c>
    </row>
    <row r="13" ht="14" customHeight="true">
      <c r="A13" s="14" t="s">
        <v>9</v>
      </c>
      <c r="B13" s="27" t="n">
        <v>309</v>
      </c>
      <c r="C13" s="27" t="n">
        <v>4</v>
      </c>
      <c r="D13" s="27" t="n">
        <v>22</v>
      </c>
      <c r="E13" s="39" t="n">
        <f>B13+C13+D13</f>
        <v>335</v>
      </c>
      <c r="F13" s="27" t="n">
        <v>31</v>
      </c>
      <c r="G13" s="48" t="n">
        <f>IF(L13=0,0,F13/L13*100)</f>
        <v>100</v>
      </c>
      <c r="H13" s="54" t="n">
        <f>H14+H15+H16+H17+H18+H19+H20+H21+H22</f>
        <v>0</v>
      </c>
      <c r="I13" s="54" t="n">
        <f>I14+I15+I16+I17+I18+I19+I20+I21+I22</f>
        <v>0</v>
      </c>
      <c r="J13" s="54" t="n">
        <f>J14+J15+J16+J17+J18+J19+J20+J21+J22</f>
        <v>0</v>
      </c>
      <c r="K13" s="54" t="n">
        <f>K14+K15+K16+K17+K18+K19+K20+K21+K22</f>
        <v>0</v>
      </c>
      <c r="L13" s="39" t="n">
        <f>F13+H13+J13</f>
        <v>31</v>
      </c>
      <c r="M13" s="27" t="n">
        <v>301</v>
      </c>
      <c r="N13" s="39" t="n">
        <f>L13+M13</f>
        <v>332</v>
      </c>
      <c r="O13" s="48" t="n">
        <f>IF(E13=0,0,N13/E13*100)</f>
        <v>99.1044776119403</v>
      </c>
      <c r="P13" s="27" t="n">
        <v>1.4</v>
      </c>
      <c r="Q13" s="39" t="n">
        <f>E13-N13</f>
        <v>3</v>
      </c>
      <c r="R13" s="48" t="n">
        <f>IF(E13=0,0,Q13/E13*100)</f>
        <v>0.895522388059702</v>
      </c>
      <c r="S13" s="39" t="n">
        <f>Q13-T13</f>
        <v>3</v>
      </c>
      <c r="T13" s="94" t="n">
        <f>T14+T15+T16+T17+T18+T19+T20+T21+T22</f>
        <v>0</v>
      </c>
    </row>
    <row r="14" ht="14" customHeight="true">
      <c r="A14" s="14" t="s">
        <v>10</v>
      </c>
      <c r="B14" s="27" t="n">
        <v>514</v>
      </c>
      <c r="C14" s="27" t="n">
        <v>47</v>
      </c>
      <c r="D14" s="27" t="n">
        <v>248</v>
      </c>
      <c r="E14" s="39" t="n">
        <f>B14+C14+D14</f>
        <v>809</v>
      </c>
      <c r="F14" s="27" t="n">
        <v>426</v>
      </c>
      <c r="G14" s="48" t="n">
        <f>IF(L14=0,0,F14/L14*100)</f>
        <v>100</v>
      </c>
      <c r="H14" s="54" t="n">
        <f>H15+H16+H17+H18+H19+H20+H21+H22+H23</f>
        <v>0</v>
      </c>
      <c r="I14" s="54" t="n">
        <f>I15+I16+I17+I18+I19+I20+I21+I22+I23</f>
        <v>0</v>
      </c>
      <c r="J14" s="54" t="n">
        <f>J15+J16+J17+J18+J19+J20+J21+J22+J23</f>
        <v>0</v>
      </c>
      <c r="K14" s="54" t="n">
        <f>K15+K16+K17+K18+K19+K20+K21+K22+K23</f>
        <v>0</v>
      </c>
      <c r="L14" s="39" t="n">
        <f>F14+H14+J14</f>
        <v>426</v>
      </c>
      <c r="M14" s="27" t="n">
        <v>308</v>
      </c>
      <c r="N14" s="39" t="n">
        <f>L14+M14</f>
        <v>734</v>
      </c>
      <c r="O14" s="48" t="n">
        <f>IF(E14=0,0,N14/E14*100)</f>
        <v>90.7292954264524</v>
      </c>
      <c r="P14" s="27" t="n">
        <v>2.52</v>
      </c>
      <c r="Q14" s="39" t="n">
        <f>E14-N14</f>
        <v>75</v>
      </c>
      <c r="R14" s="48" t="n">
        <f>IF(E14=0,0,Q14/E14*100)</f>
        <v>9.27070457354759</v>
      </c>
      <c r="S14" s="39" t="n">
        <f>Q14-T14</f>
        <v>75</v>
      </c>
      <c r="T14" s="94" t="n">
        <f>T15+T16+T17+T18+T19+T20+T21+T22+T23</f>
        <v>0</v>
      </c>
    </row>
    <row r="15" ht="14" customHeight="true">
      <c r="A15" s="14" t="s">
        <v>11</v>
      </c>
      <c r="B15" s="27" t="n">
        <v>348</v>
      </c>
      <c r="C15" s="27" t="n">
        <v>41</v>
      </c>
      <c r="D15" s="27" t="n">
        <v>171</v>
      </c>
      <c r="E15" s="39" t="n">
        <f>B15+C15+D15</f>
        <v>560</v>
      </c>
      <c r="F15" s="27" t="n">
        <v>227</v>
      </c>
      <c r="G15" s="48" t="n">
        <f>IF(L15=0,0,F15/L15*100)</f>
        <v>100</v>
      </c>
      <c r="H15" s="54" t="n">
        <f>H16+H17+H18+H19+H20+H21+H22+H23+H24</f>
        <v>0</v>
      </c>
      <c r="I15" s="54" t="n">
        <f>I16+I17+I18+I19+I20+I21+I22+I23+I24</f>
        <v>0</v>
      </c>
      <c r="J15" s="54" t="n">
        <f>J16+J17+J18+J19+J20+J21+J22+J23+J24</f>
        <v>0</v>
      </c>
      <c r="K15" s="54" t="n">
        <f>K16+K17+K18+K19+K20+K21+K22+K23+K24</f>
        <v>0</v>
      </c>
      <c r="L15" s="39" t="n">
        <f>F15+H15+J15</f>
        <v>227</v>
      </c>
      <c r="M15" s="27" t="n">
        <v>292</v>
      </c>
      <c r="N15" s="39" t="n">
        <f>L15+M15</f>
        <v>519</v>
      </c>
      <c r="O15" s="48" t="n">
        <f>IF(E15=0,0,N15/E15*100)</f>
        <v>92.6785714285714</v>
      </c>
      <c r="P15" s="27" t="n">
        <v>1.29</v>
      </c>
      <c r="Q15" s="39" t="n">
        <f>E15-N15</f>
        <v>41</v>
      </c>
      <c r="R15" s="48" t="n">
        <f>IF(E15=0,0,Q15/E15*100)</f>
        <v>7.32142857142857</v>
      </c>
      <c r="S15" s="39" t="n">
        <f>Q15-T15</f>
        <v>41</v>
      </c>
      <c r="T15" s="94" t="n">
        <f>T16+T17+T18+T19+T20+T21+T22+T23+T24</f>
        <v>0</v>
      </c>
    </row>
    <row r="16" ht="14" customHeight="true">
      <c r="A16" s="14" t="s">
        <v>12</v>
      </c>
      <c r="B16" s="27" t="n">
        <v>232</v>
      </c>
      <c r="C16" s="27" t="n">
        <v>18</v>
      </c>
      <c r="D16" s="27" t="n">
        <v>69</v>
      </c>
      <c r="E16" s="39" t="n">
        <f>B16+C16+D16</f>
        <v>319</v>
      </c>
      <c r="F16" s="27" t="n">
        <v>106</v>
      </c>
      <c r="G16" s="48" t="n">
        <f>IF(L16=0,0,F16/L16*100)</f>
        <v>100</v>
      </c>
      <c r="H16" s="54" t="n">
        <f>H17+H18+H19+H20+H21+H22+H23+H24+H25</f>
        <v>0</v>
      </c>
      <c r="I16" s="54" t="n">
        <f>I17+I18+I19+I20+I21+I22+I23+I24+I25</f>
        <v>0</v>
      </c>
      <c r="J16" s="54" t="n">
        <f>J17+J18+J19+J20+J21+J22+J23+J24+J25</f>
        <v>0</v>
      </c>
      <c r="K16" s="54" t="n">
        <f>K17+K18+K19+K20+K21+K22+K23+K24+K25</f>
        <v>0</v>
      </c>
      <c r="L16" s="39" t="n">
        <f>F16+H16+J16</f>
        <v>106</v>
      </c>
      <c r="M16" s="27" t="n">
        <v>207</v>
      </c>
      <c r="N16" s="39" t="n">
        <f>L16+M16</f>
        <v>313</v>
      </c>
      <c r="O16" s="48" t="n">
        <f>IF(E16=0,0,N16/E16*100)</f>
        <v>98.1191222570533</v>
      </c>
      <c r="P16" s="27" t="n">
        <v>0.82</v>
      </c>
      <c r="Q16" s="39" t="n">
        <f>E16-N16</f>
        <v>6</v>
      </c>
      <c r="R16" s="48" t="n">
        <f>IF(E16=0,0,Q16/E16*100)</f>
        <v>1.88087774294671</v>
      </c>
      <c r="S16" s="39" t="n">
        <f>Q16-T16</f>
        <v>6</v>
      </c>
      <c r="T16" s="94" t="n">
        <f>T17+T18+T19+T20+T21+T22+T23+T24+T25</f>
        <v>0</v>
      </c>
    </row>
    <row r="17" ht="14" customHeight="true">
      <c r="A17" s="14" t="s">
        <v>13</v>
      </c>
      <c r="B17" s="27" t="n">
        <v>102</v>
      </c>
      <c r="C17" s="27" t="n">
        <v>14</v>
      </c>
      <c r="D17" s="27" t="n">
        <v>35</v>
      </c>
      <c r="E17" s="39" t="n">
        <f>B17+C17+D17</f>
        <v>151</v>
      </c>
      <c r="F17" s="27" t="n">
        <v>27</v>
      </c>
      <c r="G17" s="48" t="n">
        <f>IF(L17=0,0,F17/L17*100)</f>
        <v>100</v>
      </c>
      <c r="H17" s="54" t="n">
        <f>H18+H19+H20+H21+H22+H23+H24+H25+H26</f>
        <v>0</v>
      </c>
      <c r="I17" s="54" t="n">
        <f>I18+I19+I20+I21+I22+I23+I24+I25+I26</f>
        <v>0</v>
      </c>
      <c r="J17" s="54" t="n">
        <f>J18+J19+J20+J21+J22+J23+J24+J25+J26</f>
        <v>0</v>
      </c>
      <c r="K17" s="54" t="n">
        <f>K18+K19+K20+K21+K22+K23+K24+K25+K26</f>
        <v>0</v>
      </c>
      <c r="L17" s="39" t="n">
        <f>F17+H17+J17</f>
        <v>27</v>
      </c>
      <c r="M17" s="27" t="n">
        <v>107</v>
      </c>
      <c r="N17" s="39" t="n">
        <f>L17+M17</f>
        <v>134</v>
      </c>
      <c r="O17" s="48" t="n">
        <f>IF(E17=0,0,N17/E17*100)</f>
        <v>88.7417218543046</v>
      </c>
      <c r="P17" s="27" t="n">
        <v>1.13</v>
      </c>
      <c r="Q17" s="39" t="n">
        <f>E17-N17</f>
        <v>17</v>
      </c>
      <c r="R17" s="48" t="n">
        <f>IF(E17=0,0,Q17/E17*100)</f>
        <v>11.2582781456954</v>
      </c>
      <c r="S17" s="39" t="n">
        <f>Q17-T17</f>
        <v>17</v>
      </c>
      <c r="T17" s="94" t="n">
        <f>T18+T19+T20+T21+T22+T23+T24+T25+T26</f>
        <v>0</v>
      </c>
    </row>
    <row r="18" ht="14" customHeight="true">
      <c r="A18" s="14" t="s">
        <v>14</v>
      </c>
      <c r="B18" s="27" t="n">
        <v>104</v>
      </c>
      <c r="C18" s="27" t="n">
        <v>15</v>
      </c>
      <c r="D18" s="27" t="n">
        <v>16</v>
      </c>
      <c r="E18" s="39" t="n">
        <f>B18+C18+D18</f>
        <v>135</v>
      </c>
      <c r="F18" s="27" t="n">
        <v>19</v>
      </c>
      <c r="G18" s="48" t="n">
        <f>IF(L18=0,0,F18/L18*100)</f>
        <v>100</v>
      </c>
      <c r="H18" s="54" t="n">
        <f>H19+H20+H21+H22+H23+H24+H25+H26+H27</f>
        <v>0</v>
      </c>
      <c r="I18" s="54" t="n">
        <f>I19+I20+I21+I22+I23+I24+I25+I26+I27</f>
        <v>0</v>
      </c>
      <c r="J18" s="54" t="n">
        <f>J19+J20+J21+J22+J23+J24+J25+J26+J27</f>
        <v>0</v>
      </c>
      <c r="K18" s="54" t="n">
        <f>K19+K20+K21+K22+K23+K24+K25+K26+K27</f>
        <v>0</v>
      </c>
      <c r="L18" s="39" t="n">
        <f>F18+H18+J18</f>
        <v>19</v>
      </c>
      <c r="M18" s="27" t="n">
        <v>101</v>
      </c>
      <c r="N18" s="39" t="n">
        <f>L18+M18</f>
        <v>120</v>
      </c>
      <c r="O18" s="48" t="n">
        <f>IF(E18=0,0,N18/E18*100)</f>
        <v>88.8888888888889</v>
      </c>
      <c r="P18" s="27" t="n">
        <v>0.89</v>
      </c>
      <c r="Q18" s="39" t="n">
        <f>E18-N18</f>
        <v>15</v>
      </c>
      <c r="R18" s="48" t="n">
        <f>IF(E18=0,0,Q18/E18*100)</f>
        <v>11.1111111111111</v>
      </c>
      <c r="S18" s="39" t="n">
        <f>Q18-T18</f>
        <v>15</v>
      </c>
      <c r="T18" s="94" t="n">
        <f>T19+T20+T21+T22+T23+T24+T25+T26+T27</f>
        <v>0</v>
      </c>
    </row>
    <row r="19" ht="14" customHeight="true">
      <c r="A19" s="14" t="s">
        <v>15</v>
      </c>
      <c r="B19" s="27" t="n">
        <v>33</v>
      </c>
      <c r="C19" s="27" t="n">
        <v>4</v>
      </c>
      <c r="D19" s="27" t="n">
        <v>3</v>
      </c>
      <c r="E19" s="39" t="n">
        <f>B19+C19+D19</f>
        <v>40</v>
      </c>
      <c r="F19" s="27" t="n">
        <v>4</v>
      </c>
      <c r="G19" s="48" t="n">
        <f>IF(L19=0,0,F19/L19*100)</f>
        <v>100</v>
      </c>
      <c r="H19" s="54" t="n">
        <f>H20+H21+H22+H23+H24+H25+H26+H27+H28</f>
        <v>0</v>
      </c>
      <c r="I19" s="54" t="n">
        <f>I20+I21+I22+I23+I24+I25+I26+I27+I28</f>
        <v>0</v>
      </c>
      <c r="J19" s="54" t="n">
        <f>J20+J21+J22+J23+J24+J25+J26+J27+J28</f>
        <v>0</v>
      </c>
      <c r="K19" s="54" t="n">
        <f>K20+K21+K22+K23+K24+K25+K26+K27+K28</f>
        <v>0</v>
      </c>
      <c r="L19" s="39" t="n">
        <f>F19+H19+J19</f>
        <v>4</v>
      </c>
      <c r="M19" s="27" t="n">
        <v>30</v>
      </c>
      <c r="N19" s="39" t="n">
        <f>L19+M19</f>
        <v>34</v>
      </c>
      <c r="O19" s="48" t="n">
        <f>IF(E19=0,0,N19/E19*100)</f>
        <v>85</v>
      </c>
      <c r="P19" s="27" t="n">
        <v>3.5</v>
      </c>
      <c r="Q19" s="39" t="n">
        <f>E19-N19</f>
        <v>6</v>
      </c>
      <c r="R19" s="48" t="n">
        <f>IF(E19=0,0,Q19/E19*100)</f>
        <v>15</v>
      </c>
      <c r="S19" s="39" t="n">
        <f>Q19-T19</f>
        <v>6</v>
      </c>
      <c r="T19" s="94" t="n">
        <f>T20+T21+T22+T23+T24+T25+T26+T27+T28</f>
        <v>0</v>
      </c>
    </row>
    <row r="20" ht="14" customHeight="true">
      <c r="A20" s="14" t="s">
        <v>16</v>
      </c>
      <c r="B20" s="27" t="n">
        <v>18</v>
      </c>
      <c r="C20" s="27" t="n">
        <v>5</v>
      </c>
      <c r="D20" s="27" t="n">
        <v>4</v>
      </c>
      <c r="E20" s="39" t="n">
        <f>B20+C20+D20</f>
        <v>27</v>
      </c>
      <c r="F20" s="27" t="n">
        <v>1</v>
      </c>
      <c r="G20" s="48" t="n">
        <f>IF(L20=0,0,F20/L20*100)</f>
        <v>100</v>
      </c>
      <c r="H20" s="54" t="n">
        <f>H21+H22+H23+H24+H25+H26+H27+H28+H29</f>
        <v>0</v>
      </c>
      <c r="I20" s="54" t="n">
        <f>I21+I22+I23+I24+I25+I26+I27+I28+I29</f>
        <v>0</v>
      </c>
      <c r="J20" s="54" t="n">
        <f>J21+J22+J23+J24+J25+J26+J27+J28+J29</f>
        <v>0</v>
      </c>
      <c r="K20" s="54" t="n">
        <f>K21+K22+K23+K24+K25+K26+K27+K28+K29</f>
        <v>0</v>
      </c>
      <c r="L20" s="39" t="n">
        <f>F20+H20+J20</f>
        <v>1</v>
      </c>
      <c r="M20" s="27" t="n">
        <v>17</v>
      </c>
      <c r="N20" s="39" t="n">
        <f>L20+M20</f>
        <v>18</v>
      </c>
      <c r="O20" s="48" t="n">
        <f>IF(E20=0,0,N20/E20*100)</f>
        <v>66.6666666666667</v>
      </c>
      <c r="P20" s="27" t="n">
        <v>0.5</v>
      </c>
      <c r="Q20" s="39" t="n">
        <f>E20-N20</f>
        <v>9</v>
      </c>
      <c r="R20" s="48" t="n">
        <f>IF(E20=0,0,Q20/E20*100)</f>
        <v>33.3333333333333</v>
      </c>
      <c r="S20" s="39" t="n">
        <f>Q20-T20</f>
        <v>9</v>
      </c>
      <c r="T20" s="94" t="n">
        <f>T21+T22+T23+T24+T25+T26+T27+T28+T29</f>
        <v>0</v>
      </c>
    </row>
    <row r="21" ht="14" customHeight="true">
      <c r="A21" s="15"/>
      <c r="B21" s="28"/>
      <c r="C21" s="28"/>
      <c r="D21" s="28"/>
      <c r="E21" s="40"/>
      <c r="F21" s="28"/>
      <c r="G21" s="49"/>
      <c r="H21" s="55"/>
      <c r="I21" s="59"/>
      <c r="J21" s="55"/>
      <c r="K21" s="59"/>
      <c r="L21" s="40"/>
      <c r="M21" s="28"/>
      <c r="N21" s="40"/>
      <c r="O21" s="50"/>
      <c r="P21" s="77"/>
      <c r="Q21" s="86"/>
      <c r="R21" s="89"/>
      <c r="S21" s="86"/>
      <c r="T21" s="95"/>
    </row>
    <row r="22" ht="14" customHeight="true">
      <c r="A22" s="16"/>
      <c r="B22" s="28"/>
      <c r="C22" s="28"/>
      <c r="D22" s="28"/>
      <c r="E22" s="40"/>
      <c r="F22" s="28"/>
      <c r="G22" s="50"/>
      <c r="H22" s="56"/>
      <c r="I22" s="50"/>
      <c r="J22" s="56"/>
      <c r="K22" s="50"/>
      <c r="L22" s="40"/>
      <c r="M22" s="28"/>
      <c r="N22" s="40"/>
      <c r="O22" s="50"/>
      <c r="P22" s="77"/>
      <c r="Q22" s="86"/>
      <c r="R22" s="89"/>
      <c r="S22" s="86"/>
      <c r="T22" s="96"/>
    </row>
    <row r="23" ht="14" customHeight="true">
      <c r="A23" s="16"/>
      <c r="B23" s="28"/>
      <c r="C23" s="28"/>
      <c r="D23" s="28"/>
      <c r="E23" s="40"/>
      <c r="F23" s="28"/>
      <c r="G23" s="50"/>
      <c r="H23" s="56"/>
      <c r="I23" s="50"/>
      <c r="J23" s="56"/>
      <c r="K23" s="50"/>
      <c r="L23" s="40"/>
      <c r="M23" s="28"/>
      <c r="N23" s="40"/>
      <c r="O23" s="50"/>
      <c r="P23" s="77"/>
      <c r="Q23" s="86"/>
      <c r="R23" s="89"/>
      <c r="S23" s="86"/>
      <c r="T23" s="96"/>
    </row>
    <row r="24" ht="14" customHeight="true">
      <c r="A24" s="16"/>
      <c r="B24" s="28"/>
      <c r="C24" s="28"/>
      <c r="D24" s="28"/>
      <c r="E24" s="40"/>
      <c r="F24" s="28"/>
      <c r="G24" s="50"/>
      <c r="H24" s="56"/>
      <c r="I24" s="50"/>
      <c r="J24" s="56"/>
      <c r="K24" s="50"/>
      <c r="L24" s="40"/>
      <c r="M24" s="28"/>
      <c r="N24" s="40"/>
      <c r="O24" s="50"/>
      <c r="P24" s="77"/>
      <c r="Q24" s="86"/>
      <c r="R24" s="89"/>
      <c r="S24" s="86"/>
      <c r="T24" s="96"/>
    </row>
    <row r="25" ht="14" customHeight="true">
      <c r="A25" s="16"/>
      <c r="B25" s="28"/>
      <c r="C25" s="28"/>
      <c r="D25" s="28"/>
      <c r="E25" s="40"/>
      <c r="F25" s="28"/>
      <c r="G25" s="50"/>
      <c r="H25" s="56"/>
      <c r="I25" s="50"/>
      <c r="J25" s="56"/>
      <c r="K25" s="50"/>
      <c r="L25" s="40"/>
      <c r="M25" s="28"/>
      <c r="N25" s="40"/>
      <c r="O25" s="50"/>
      <c r="P25" s="77"/>
      <c r="Q25" s="86"/>
      <c r="R25" s="89"/>
      <c r="S25" s="86"/>
      <c r="T25" s="96"/>
    </row>
    <row r="26" ht="14" customHeight="true">
      <c r="A26" s="15"/>
      <c r="B26" s="29"/>
      <c r="C26" s="29"/>
      <c r="D26" s="29"/>
      <c r="E26" s="40"/>
      <c r="F26" s="29"/>
      <c r="G26" s="50"/>
      <c r="H26" s="57"/>
      <c r="I26" s="50"/>
      <c r="J26" s="57"/>
      <c r="K26" s="50"/>
      <c r="L26" s="40"/>
      <c r="M26" s="29"/>
      <c r="N26" s="40"/>
      <c r="O26" s="50"/>
      <c r="P26" s="78"/>
      <c r="Q26" s="86"/>
      <c r="R26" s="89"/>
      <c r="S26" s="86"/>
      <c r="T26" s="96"/>
    </row>
    <row r="27" ht="14" customHeight="true">
      <c r="A27" s="15"/>
      <c r="B27" s="29"/>
      <c r="C27" s="29"/>
      <c r="D27" s="29"/>
      <c r="E27" s="40"/>
      <c r="F27" s="29"/>
      <c r="G27" s="50"/>
      <c r="H27" s="57"/>
      <c r="I27" s="50"/>
      <c r="J27" s="57"/>
      <c r="K27" s="50"/>
      <c r="L27" s="40"/>
      <c r="M27" s="29"/>
      <c r="N27" s="40"/>
      <c r="O27" s="50"/>
      <c r="P27" s="78"/>
      <c r="Q27" s="86"/>
      <c r="R27" s="89"/>
      <c r="S27" s="86"/>
      <c r="T27" s="96"/>
    </row>
    <row r="28">
      <c r="A28" s="6"/>
      <c r="B28" s="6"/>
      <c r="C28" s="33"/>
      <c r="D28" s="33"/>
      <c r="E28" s="33"/>
      <c r="F28" s="33"/>
      <c r="G28" s="33"/>
      <c r="H28" s="33"/>
      <c r="I28" s="42"/>
      <c r="J28" s="6"/>
      <c r="K28" s="63"/>
      <c r="L28" s="64"/>
      <c r="M28" s="64"/>
      <c r="N28" s="64"/>
      <c r="O28" s="18"/>
      <c r="P28" s="79" t="s">
        <v>64</v>
      </c>
      <c r="Q28" s="79"/>
    </row>
    <row r="29">
      <c r="A29" s="6"/>
      <c r="B29" s="6"/>
      <c r="C29" s="6"/>
      <c r="D29" s="6"/>
      <c r="E29" s="33"/>
      <c r="F29" s="33"/>
      <c r="G29" s="51" t="s">
        <v>40</v>
      </c>
      <c r="H29" s="51"/>
      <c r="I29" s="42"/>
      <c r="J29" s="6"/>
      <c r="K29" s="63"/>
      <c r="L29" s="64"/>
      <c r="M29" s="64"/>
      <c r="N29" s="64"/>
      <c r="O29" s="63"/>
      <c r="P29" s="64"/>
      <c r="Q29" s="64"/>
    </row>
    <row r="30">
      <c r="A30" s="17" t="s">
        <v>17</v>
      </c>
      <c r="B30" s="17"/>
      <c r="C30" s="17"/>
      <c r="D30" s="17" t="s">
        <v>30</v>
      </c>
      <c r="E30" s="17"/>
      <c r="F30" s="17"/>
      <c r="G30" s="42"/>
      <c r="H30" s="6"/>
      <c r="I30" s="17"/>
      <c r="J30" s="51"/>
      <c r="K30" s="17"/>
      <c r="L30" s="17" t="s">
        <v>51</v>
      </c>
      <c r="M30" s="17"/>
      <c r="N30" s="17"/>
      <c r="O30" s="6"/>
      <c r="P30" s="6"/>
      <c r="Q30" s="6"/>
    </row>
    <row r="31">
      <c r="A31" s="17"/>
      <c r="B31" s="17"/>
      <c r="C31" s="17"/>
      <c r="D31" s="17"/>
      <c r="E31" s="17"/>
      <c r="F31" s="17"/>
      <c r="G31" s="51" t="s">
        <v>41</v>
      </c>
      <c r="H31" s="51"/>
      <c r="I31" s="17"/>
      <c r="J31" s="61"/>
      <c r="K31" s="17"/>
      <c r="L31" s="17"/>
      <c r="M31" s="17"/>
      <c r="N31" s="67"/>
      <c r="O31" s="63"/>
      <c r="P31" s="64"/>
      <c r="Q31" s="64"/>
    </row>
    <row r="32">
      <c r="A32" s="17" t="s">
        <v>18</v>
      </c>
      <c r="B32" s="30" t="s">
        <v>24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42"/>
      <c r="P32" s="6"/>
      <c r="Q32" s="64"/>
    </row>
    <row r="33">
      <c r="A33" s="17" t="s">
        <v>19</v>
      </c>
      <c r="B33" s="30" t="s">
        <v>25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42"/>
      <c r="P33" s="6"/>
      <c r="Q33" s="64"/>
    </row>
    <row r="34">
      <c r="A34" s="1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42"/>
      <c r="P34" s="6"/>
      <c r="Q34" s="64"/>
    </row>
    <row r="79988" ht="14" customHeight="true"/>
    <row r="79989" ht="14" customHeight="true"/>
    <row r="79990" ht="14" customHeight="true"/>
    <row r="79991" ht="14" customHeight="true"/>
    <row r="79992" ht="14" customHeight="true"/>
    <row r="79993" ht="14" customHeight="true"/>
    <row r="79994" ht="14" customHeight="true"/>
    <row r="79995" ht="14" customHeight="true"/>
    <row r="79996" ht="14" customHeight="true"/>
    <row r="79997" ht="14" customHeight="true"/>
    <row r="79998" ht="14" customHeight="true"/>
    <row r="79999" ht="14" customHeight="true"/>
    <row r="80000" ht="14" customHeight="true"/>
  </sheetData>
  <mergeCells>
    <mergeCell ref="B7:B9"/>
    <mergeCell ref="C7:C9"/>
    <mergeCell ref="D7:D9"/>
    <mergeCell ref="B32:N32"/>
    <mergeCell ref="G31:H31"/>
    <mergeCell ref="G29:H29"/>
    <mergeCell ref="B34:N34"/>
    <mergeCell ref="B33:N33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P7:P9"/>
    <mergeCell ref="Q7:R7"/>
    <mergeCell ref="B6:E6"/>
    <mergeCell ref="F6:P6"/>
    <mergeCell ref="Q6:T6"/>
    <mergeCell ref="P1:T1"/>
    <mergeCell ref="I2:N2"/>
    <mergeCell ref="P2:T2"/>
    <mergeCell ref="A4:T4"/>
    <mergeCell ref="A5:T5"/>
  </mergeCells>
  <pageMargins bottom="0.75" footer="0.3" header="0.3" left="0.7" right="0.7" top="0.75"/>
  <pageSetup paperSize="8" orientation="landscape" fitToHeight="0" fitToWidth="0"/>
</worksheet>
</file>