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南屯區" sheetId="1" r:id="rId1"/>
  </sheets>
  <definedNames/>
  <calcPr fullCalcOnLoad="1"/>
</workbook>
</file>

<file path=xl/sharedStrings.xml><?xml version="1.0" encoding="utf-8"?>
<sst xmlns="http://schemas.openxmlformats.org/spreadsheetml/2006/main" count="83" uniqueCount="73">
  <si>
    <t>公開類</t>
  </si>
  <si>
    <t>月報</t>
  </si>
  <si>
    <t>臺中市南屯區公所一般公文統計表</t>
  </si>
  <si>
    <t>中華民國110年9月</t>
  </si>
  <si>
    <t>項目</t>
  </si>
  <si>
    <t>數量</t>
  </si>
  <si>
    <t>單位</t>
  </si>
  <si>
    <t>合計</t>
  </si>
  <si>
    <t>農業及建設課</t>
  </si>
  <si>
    <t>公用課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</si>
  <si>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</si>
  <si>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</si>
  <si>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</si>
  <si>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</si>
  <si>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</si>
  <si>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</si>
  <si>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</si>
  <si>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製表人</t>
  </si>
  <si>
    <t>資料來源：</t>
  </si>
  <si>
    <t>填表說明：</t>
  </si>
  <si>
    <t>次月8日前填報</t>
  </si>
  <si>
    <t>應辦公文</t>
  </si>
  <si>
    <t>本月份
新收件數</t>
  </si>
  <si>
    <t>﹝1﹞</t>
  </si>
  <si>
    <t>依據本所秘書室臺中市政府公文整合資訊系統統計資料編製。</t>
  </si>
  <si>
    <t>本表1式3份，1份送市府研究發展考核委員會，1份送本所會計室，1份自存。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</si>
  <si>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</si>
  <si>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</si>
  <si>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</si>
  <si>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</si>
  <si>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</si>
  <si>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</si>
  <si>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</si>
  <si>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</si>
  <si>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</si>
  <si>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</si>
  <si>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</si>
  <si>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</si>
  <si>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</si>
  <si>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</si>
  <si>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</si>
  <si>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</si>
  <si>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6日以上至3 - 日(含)辦結</t>
  </si>
  <si>
    <t>﹝6﹞</t>
  </si>
  <si>
    <t>﹝6﹞/﹝8﹞</t>
  </si>
  <si>
    <t>3 - 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</si>
  <si>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</si>
  <si>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</si>
  <si>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</si>
  <si>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</si>
  <si>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</si>
  <si>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</si>
  <si>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</si>
  <si>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</si>
  <si>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</si>
  <si>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</si>
  <si>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﹝1 - ﹞</t>
  </si>
  <si>
    <t>編製機關</t>
  </si>
  <si>
    <t>表號</t>
  </si>
  <si>
    <t>﹝1 - ﹞/﹝4﹞</t>
  </si>
  <si>
    <t>臺中市南屯區公所</t>
  </si>
  <si>
    <t>30280-07-02-3</t>
  </si>
  <si>
    <t>發文平均使用日數</t>
  </si>
  <si>
    <t>﹝11﹞</t>
  </si>
  <si>
    <t>中華民國 110 年 10月 5 日編製</t>
  </si>
  <si>
    <t>待辦公文統計</t>
  </si>
  <si>
    <t>﹝4﹞-﹝1 - 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</si>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</sst>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7">
    <numFmt numFmtId="188" formatCode="_(* #,##0.00_);_(* \(#,##0.00\);_(* &quot;-&quot;??_);_(@_)"/>
    <numFmt numFmtId="189" formatCode="#,##0_ "/>
    <numFmt numFmtId="190" formatCode="_-* #,##0_-;\-* #,##0_-;_-* &quot;-&quot;_-;_-@_-"/>
    <numFmt numFmtId="191" formatCode="_-* #,##0_-;\-* #,##0_-;_-* &quot;-&quot;??_-;_-@_-"/>
    <numFmt numFmtId="192" formatCode="0.00_ "/>
    <numFmt numFmtId="193" formatCode="_-* #,##0.00_-;\-* #,##0.00_-;_-* &quot;-&quot;_-;_-@_-"/>
    <numFmt numFmtId="194" formatCode="0.00_);[Red]\(0.00\)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  <font>
      <sz val="14"/>
      <color rgb="FF000000"/>
      <name val="Times New Roman"/>
      <family val="2"/>
    </font>
    <font>
      <sz val="14"/>
      <color theme="1"/>
      <name val="Times New Roman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9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188" fontId="3" fillId="0" borderId="0" applyFont="0" applyFill="0" applyBorder="0" applyProtection="0">
      <alignment/>
    </xf>
    <xf numFmtId="9" fontId="3" fillId="0" borderId="0" applyFont="0" applyFill="0" applyBorder="0" applyProtection="0">
      <alignment/>
    </xf>
  </cellStyleXfs>
  <cellXfs count="9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188" fontId="3" fillId="0" borderId="0" xfId="22" applyNumberFormat="1" applyAlignment="1">
      <alignment vertical="center"/>
    </xf>
    <xf numFmtId="9" fontId="3" fillId="0" borderId="0" xfId="23" applyNumberForma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6" fillId="0" borderId="0" xfId="20" applyFont="1" applyAlignment="1">
      <alignment horizontal="center" vertical="center" wrapText="1"/>
    </xf>
    <xf numFmtId="49" fontId="7" fillId="0" borderId="2" xfId="20" applyNumberFormat="1" applyFont="1" applyBorder="1" applyAlignment="1">
      <alignment horizontal="center" vertical="center" wrapText="1"/>
    </xf>
    <xf numFmtId="0" fontId="2" fillId="0" borderId="3" xfId="20" applyFont="1" applyBorder="1" applyAlignment="1">
      <alignment horizontal="right" vertical="center" wrapText="1"/>
    </xf>
    <xf numFmtId="0" fontId="2" fillId="0" borderId="4" xfId="20" applyFont="1" applyBorder="1" applyAlignment="1">
      <alignment horizontal="right" vertical="center" wrapText="1"/>
    </xf>
    <xf numFmtId="0" fontId="2" fillId="0" borderId="4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left" vertical="center" wrapText="1"/>
    </xf>
    <xf numFmtId="0" fontId="5" fillId="2" borderId="5" xfId="20" applyFont="1" applyFill="1" applyBorder="1" applyAlignment="1">
      <alignment horizontal="left" vertical="center"/>
    </xf>
    <xf numFmtId="0" fontId="5" fillId="2" borderId="5" xfId="21" applyFont="1" applyFill="1" applyBorder="1" applyAlignment="1">
      <alignment horizontal="left" vertical="center"/>
    </xf>
    <xf numFmtId="0" fontId="4" fillId="2" borderId="5" xfId="20" applyFont="1" applyFill="1" applyBorder="1" applyAlignment="1">
      <alignment horizontal="left" vertical="center"/>
    </xf>
    <xf numFmtId="0" fontId="4" fillId="2" borderId="6" xfId="20" applyFont="1" applyFill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0" fillId="0" borderId="0" xfId="21" applyFont="1"/>
    <xf numFmtId="0" fontId="5" fillId="0" borderId="7" xfId="20" applyFont="1" applyBorder="1" applyAlignment="1">
      <alignment horizontal="left" vertical="center"/>
    </xf>
    <xf numFmtId="0" fontId="7" fillId="0" borderId="2" xfId="20" applyFont="1" applyBorder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</xf>
    <xf numFmtId="189" fontId="5" fillId="0" borderId="9" xfId="20" applyNumberFormat="1" applyFont="1" applyBorder="1" applyAlignment="1">
      <alignment horizontal="center" vertical="center" wrapText="1"/>
    </xf>
    <xf numFmtId="189" fontId="5" fillId="0" borderId="10" xfId="20" applyNumberFormat="1" applyFont="1" applyBorder="1" applyAlignment="1">
      <alignment horizontal="center" vertical="center" wrapText="1"/>
    </xf>
    <xf numFmtId="189" fontId="5" fillId="0" borderId="11" xfId="20" applyNumberFormat="1" applyFont="1" applyBorder="1" applyAlignment="1">
      <alignment horizontal="center" vertical="center" wrapText="1"/>
    </xf>
    <xf numFmtId="189" fontId="8" fillId="0" borderId="6" xfId="20" applyNumberFormat="1" applyFont="1" applyBorder="1" applyAlignment="1">
      <alignment horizontal="center" vertical="center" wrapText="1"/>
    </xf>
    <xf numFmtId="190" fontId="9" fillId="3" borderId="6" xfId="21" applyNumberFormat="1" applyFont="1" applyFill="1" applyBorder="1" applyAlignment="1">
      <alignment horizontal="right"/>
    </xf>
    <xf numFmtId="190" fontId="9" fillId="0" borderId="6" xfId="21" applyNumberFormat="1" applyFont="1" applyBorder="1" applyAlignment="1">
      <alignment horizontal="right"/>
    </xf>
    <xf numFmtId="191" fontId="10" fillId="2" borderId="6" xfId="22" applyNumberFormat="1" applyFont="1" applyFill="1" applyBorder="1" applyAlignment="1">
      <alignment horizontal="right"/>
    </xf>
    <xf numFmtId="191" fontId="10" fillId="2" borderId="12" xfId="22" applyNumberFormat="1" applyFont="1" applyFill="1" applyBorder="1" applyAlignment="1">
      <alignment horizontal="right"/>
    </xf>
    <xf numFmtId="0" fontId="4" fillId="0" borderId="0" xfId="20" applyFont="1" applyAlignment="1">
      <alignment horizontal="left" vertical="center"/>
    </xf>
    <xf numFmtId="0" fontId="5" fillId="0" borderId="13" xfId="20" applyFont="1" applyBorder="1" applyAlignment="1">
      <alignment horizontal="left" vertical="center"/>
    </xf>
    <xf numFmtId="0" fontId="4" fillId="0" borderId="14" xfId="20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right" vertical="center" wrapText="1"/>
    </xf>
    <xf numFmtId="0" fontId="5" fillId="0" borderId="13" xfId="20" applyFont="1" applyBorder="1" applyAlignment="1">
      <alignment horizontal="right" vertical="center"/>
    </xf>
    <xf numFmtId="0" fontId="4" fillId="0" borderId="5" xfId="20" applyFont="1" applyBorder="1" applyAlignment="1">
      <alignment horizontal="center" vertical="center" wrapText="1"/>
    </xf>
    <xf numFmtId="189" fontId="5" fillId="0" borderId="6" xfId="20" applyNumberFormat="1" applyFont="1" applyBorder="1" applyAlignment="1">
      <alignment horizontal="center" vertical="center" wrapText="1"/>
    </xf>
    <xf numFmtId="189" fontId="8" fillId="0" borderId="9" xfId="20" applyNumberFormat="1" applyFont="1" applyBorder="1" applyAlignment="1">
      <alignment horizontal="center" vertical="center" wrapText="1"/>
    </xf>
    <xf numFmtId="189" fontId="8" fillId="0" borderId="11" xfId="20" applyNumberFormat="1" applyFont="1" applyBorder="1" applyAlignment="1">
      <alignment horizontal="center" vertical="center" wrapText="1"/>
    </xf>
    <xf numFmtId="189" fontId="11" fillId="2" borderId="6" xfId="20" applyNumberFormat="1" applyFont="1" applyFill="1" applyBorder="1" applyAlignment="1">
      <alignment horizontal="right" vertical="center"/>
    </xf>
    <xf numFmtId="0" fontId="5" fillId="0" borderId="8" xfId="20" applyFont="1" applyBorder="1" applyAlignment="1">
      <alignment horizontal="center" vertical="center" wrapText="1"/>
    </xf>
    <xf numFmtId="10" fontId="5" fillId="0" borderId="0" xfId="20" applyNumberFormat="1" applyFont="1" applyAlignment="1">
      <alignment horizontal="right" vertical="center"/>
    </xf>
    <xf numFmtId="0" fontId="5" fillId="0" borderId="1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9" fontId="12" fillId="0" borderId="6" xfId="23" applyNumberFormat="1" applyFont="1" applyBorder="1" applyAlignment="1">
      <alignment horizontal="center" vertical="center" wrapText="1"/>
    </xf>
    <xf numFmtId="0" fontId="13" fillId="0" borderId="6" xfId="20" applyFont="1" applyBorder="1" applyAlignment="1">
      <alignment horizontal="center" vertical="center" wrapText="1"/>
    </xf>
    <xf numFmtId="190" fontId="9" fillId="2" borderId="6" xfId="21" applyNumberFormat="1" applyFont="1" applyFill="1" applyBorder="1" applyAlignment="1">
      <alignment horizontal="right"/>
    </xf>
    <xf numFmtId="192" fontId="11" fillId="2" borderId="6" xfId="20" applyNumberFormat="1" applyFont="1" applyFill="1" applyBorder="1" applyAlignment="1">
      <alignment horizontal="right" vertical="center"/>
    </xf>
    <xf numFmtId="0" fontId="4" fillId="0" borderId="0" xfId="20" applyFont="1" applyAlignment="1">
      <alignment horizontal="center" vertical="center"/>
    </xf>
    <xf numFmtId="0" fontId="14" fillId="0" borderId="8" xfId="20" applyFont="1" applyBorder="1" applyAlignment="1">
      <alignment horizontal="center" vertical="center" wrapText="1"/>
    </xf>
    <xf numFmtId="0" fontId="11" fillId="2" borderId="6" xfId="20" applyFont="1" applyFill="1" applyBorder="1" applyAlignment="1">
      <alignment horizontal="right" vertical="center"/>
    </xf>
    <xf numFmtId="0" fontId="11" fillId="2" borderId="12" xfId="20" applyFont="1" applyFill="1" applyBorder="1" applyAlignment="1">
      <alignment horizontal="right" vertical="center"/>
    </xf>
    <xf numFmtId="0" fontId="14" fillId="0" borderId="5" xfId="20" applyFont="1" applyBorder="1" applyAlignment="1">
      <alignment horizontal="center" vertical="center" wrapText="1"/>
    </xf>
    <xf numFmtId="0" fontId="9" fillId="0" borderId="8" xfId="20" applyFont="1" applyBorder="1" applyAlignment="1">
      <alignment horizontal="center" vertical="center" wrapText="1"/>
    </xf>
    <xf numFmtId="10" fontId="4" fillId="0" borderId="0" xfId="20" applyNumberFormat="1" applyFont="1" applyAlignment="1">
      <alignment horizontal="right" vertical="center"/>
    </xf>
    <xf numFmtId="0" fontId="9" fillId="0" borderId="5" xfId="20" applyFont="1" applyBorder="1" applyAlignment="1">
      <alignment horizontal="center" vertical="center" wrapText="1"/>
    </xf>
    <xf numFmtId="192" fontId="5" fillId="0" borderId="0" xfId="20" applyNumberFormat="1" applyFont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0" fontId="5" fillId="0" borderId="15" xfId="20" applyFont="1" applyBorder="1" applyAlignment="1">
      <alignment horizontal="right" vertical="center"/>
    </xf>
    <xf numFmtId="0" fontId="8" fillId="0" borderId="8" xfId="20" applyFont="1" applyBorder="1" applyAlignment="1">
      <alignment horizontal="center" vertical="center" wrapText="1"/>
    </xf>
    <xf numFmtId="0" fontId="4" fillId="0" borderId="0" xfId="20" applyFont="1" applyAlignment="1">
      <alignment horizontal="right" vertical="center" wrapText="1"/>
    </xf>
    <xf numFmtId="0" fontId="8" fillId="0" borderId="5" xfId="20" applyFont="1" applyBorder="1" applyAlignment="1">
      <alignment horizontal="center" vertical="center" wrapText="1"/>
    </xf>
    <xf numFmtId="0" fontId="9" fillId="0" borderId="6" xfId="20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193" fontId="9" fillId="3" borderId="6" xfId="21" applyNumberFormat="1" applyFont="1" applyFill="1" applyBorder="1" applyAlignment="1">
      <alignment horizontal="right"/>
    </xf>
    <xf numFmtId="193" fontId="9" fillId="0" borderId="6" xfId="21" applyNumberFormat="1" applyFont="1" applyBorder="1" applyAlignment="1">
      <alignment horizontal="right"/>
    </xf>
    <xf numFmtId="0" fontId="4" fillId="0" borderId="1" xfId="20" applyFont="1" applyBorder="1" applyAlignment="1">
      <alignment horizontal="center" vertical="center" wrapText="1"/>
    </xf>
    <xf numFmtId="49" fontId="5" fillId="0" borderId="16" xfId="20" applyNumberFormat="1" applyFont="1" applyBorder="1" applyAlignment="1">
      <alignment horizontal="center" vertical="center"/>
    </xf>
    <xf numFmtId="189" fontId="5" fillId="0" borderId="17" xfId="20" applyNumberFormat="1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center" vertical="center" wrapText="1"/>
    </xf>
    <xf numFmtId="189" fontId="5" fillId="0" borderId="2" xfId="20" applyNumberFormat="1" applyFont="1" applyBorder="1" applyAlignment="1">
      <alignment horizontal="center" vertical="center" wrapText="1"/>
    </xf>
    <xf numFmtId="189" fontId="8" fillId="0" borderId="2" xfId="20" applyNumberFormat="1" applyFont="1" applyBorder="1" applyAlignment="1">
      <alignment horizontal="center" vertical="center" wrapText="1"/>
    </xf>
    <xf numFmtId="194" fontId="11" fillId="2" borderId="2" xfId="20" applyNumberFormat="1" applyFont="1" applyFill="1" applyBorder="1" applyAlignment="1">
      <alignment horizontal="right" vertical="center"/>
    </xf>
    <xf numFmtId="194" fontId="11" fillId="2" borderId="8" xfId="20" applyNumberFormat="1" applyFont="1" applyFill="1" applyBorder="1" applyAlignment="1">
      <alignment horizontal="right" vertical="center"/>
    </xf>
    <xf numFmtId="0" fontId="4" fillId="0" borderId="0" xfId="20" applyFont="1" applyAlignment="1">
      <alignment vertical="center"/>
    </xf>
    <xf numFmtId="49" fontId="5" fillId="0" borderId="18" xfId="20" applyNumberFormat="1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9" fontId="5" fillId="0" borderId="12" xfId="20" applyNumberFormat="1" applyFont="1" applyBorder="1" applyAlignment="1">
      <alignment horizontal="center" vertical="center" wrapText="1"/>
    </xf>
    <xf numFmtId="189" fontId="8" fillId="0" borderId="12" xfId="20" applyNumberFormat="1" applyFont="1" applyBorder="1" applyAlignment="1">
      <alignment horizontal="center" vertical="center" wrapText="1"/>
    </xf>
    <xf numFmtId="189" fontId="11" fillId="2" borderId="12" xfId="20" applyNumberFormat="1" applyFont="1" applyFill="1" applyBorder="1" applyAlignment="1">
      <alignment horizontal="right" vertical="center"/>
    </xf>
    <xf numFmtId="0" fontId="9" fillId="0" borderId="12" xfId="20" applyFont="1" applyBorder="1" applyAlignment="1">
      <alignment horizontal="center" vertical="center" wrapText="1"/>
    </xf>
    <xf numFmtId="0" fontId="15" fillId="0" borderId="12" xfId="20" applyFont="1" applyBorder="1" applyAlignment="1">
      <alignment horizontal="center" vertical="center"/>
    </xf>
    <xf numFmtId="192" fontId="11" fillId="2" borderId="12" xfId="20" applyNumberFormat="1" applyFont="1" applyFill="1" applyBorder="1" applyAlignment="1">
      <alignment horizontal="right" vertical="center"/>
    </xf>
    <xf numFmtId="49" fontId="5" fillId="0" borderId="19" xfId="20" applyNumberFormat="1" applyFont="1" applyBorder="1" applyAlignment="1">
      <alignment horizontal="center" vertical="center"/>
    </xf>
    <xf numFmtId="189" fontId="5" fillId="0" borderId="8" xfId="20" applyNumberFormat="1" applyFont="1" applyBorder="1" applyAlignment="1">
      <alignment horizontal="center" vertical="center" wrapText="1"/>
    </xf>
    <xf numFmtId="189" fontId="8" fillId="0" borderId="20" xfId="20" applyNumberFormat="1" applyFont="1" applyBorder="1" applyAlignment="1">
      <alignment horizontal="center" vertical="center" wrapText="1"/>
    </xf>
    <xf numFmtId="190" fontId="9" fillId="3" borderId="8" xfId="21" applyNumberFormat="1" applyFont="1" applyFill="1" applyBorder="1" applyAlignment="1">
      <alignment horizontal="right"/>
    </xf>
    <xf numFmtId="190" fontId="9" fillId="0" borderId="8" xfId="21" applyNumberFormat="1" applyFont="1" applyBorder="1" applyAlignment="1">
      <alignment horizontal="right"/>
    </xf>
    <xf numFmtId="0" fontId="11" fillId="2" borderId="21" xfId="20" applyFont="1" applyFill="1" applyBorder="1" applyAlignment="1">
      <alignment horizontal="right" vertical="center"/>
    </xf>
    <xf numFmtId="0" fontId="11" fillId="2" borderId="8" xfId="20" applyFont="1" applyFill="1" applyBorder="1" applyAlignment="1">
      <alignment horizontal="right" vertical="center"/>
    </xf>
    <xf numFmtId="0" fontId="0" fillId="2" borderId="0" xfId="21" applyFont="1" applyFill="1"/>
    <xf numFmtId="0" fontId="0" fillId="3" borderId="0" xfId="21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千分位 2" xfId="22"/>
    <cellStyle name="百分比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zoomScale="83" zoomScaleNormal="83" workbookViewId="0" topLeftCell="A1">
      <selection activeCell="X10" sqref="X10"/>
    </sheetView>
  </sheetViews>
  <sheetFormatPr defaultColWidth="8.8515625" defaultRowHeight="15"/>
  <cols>
    <col min="1" max="1" width="23.140625" style="0" customWidth="1"/>
    <col min="2" max="4" width="12.57421875" style="0" customWidth="1"/>
    <col min="5" max="5" width="14.28125" style="0" customWidth="1"/>
    <col min="6" max="6" width="12.57421875" style="0" customWidth="1"/>
    <col min="7" max="7" width="11.421875" style="0" customWidth="1"/>
    <col min="8" max="8" width="9.57421875" style="0" customWidth="1"/>
    <col min="9" max="9" width="11.8515625" style="0" customWidth="1"/>
    <col min="10" max="10" width="7.8515625" style="0" customWidth="1"/>
    <col min="11" max="11" width="11.421875" style="0" customWidth="1"/>
    <col min="12" max="12" width="14.28125" style="0" customWidth="1"/>
    <col min="13" max="15" width="12.57421875" style="0" customWidth="1"/>
    <col min="16" max="16" width="10.7109375" style="0" customWidth="1"/>
    <col min="17" max="17" width="10.140625" style="0" customWidth="1"/>
    <col min="18" max="18" width="10.8515625" style="0" customWidth="1"/>
    <col min="19" max="20" width="10.140625" style="0" customWidth="1"/>
    <col min="21" max="36" width="9.28125" style="92" customWidth="1"/>
  </cols>
  <sheetData>
    <row r="1" spans="1:20" ht="13.25" customHeight="1">
      <c r="A1" s="5" t="s">
        <v>0</v>
      </c>
      <c r="B1" s="18"/>
      <c r="C1" s="18"/>
      <c r="D1" s="6"/>
      <c r="E1" s="6"/>
      <c r="F1" s="6"/>
      <c r="G1" s="6"/>
      <c r="H1" s="41"/>
      <c r="I1" s="6"/>
      <c r="J1" s="41"/>
      <c r="K1" s="48"/>
      <c r="L1" s="48"/>
      <c r="M1" s="6"/>
      <c r="N1" s="6"/>
      <c r="O1" s="5" t="s">
        <v>57</v>
      </c>
      <c r="P1" s="66" t="s">
        <v>60</v>
      </c>
      <c r="Q1" s="66"/>
      <c r="R1" s="66"/>
      <c r="S1" s="66"/>
      <c r="T1" s="66"/>
    </row>
    <row r="2" spans="1:20" ht="15">
      <c r="A2" s="5" t="s">
        <v>1</v>
      </c>
      <c r="B2" s="19" t="s">
        <v>20</v>
      </c>
      <c r="C2" s="31"/>
      <c r="D2" s="34"/>
      <c r="E2" s="34"/>
      <c r="F2" s="34"/>
      <c r="G2" s="34"/>
      <c r="H2" s="34"/>
      <c r="I2" s="34"/>
      <c r="J2" s="34"/>
      <c r="K2" s="34"/>
      <c r="L2" s="34"/>
      <c r="M2" s="34"/>
      <c r="N2" s="58"/>
      <c r="O2" s="5" t="s">
        <v>58</v>
      </c>
      <c r="P2" s="67" t="s">
        <v>61</v>
      </c>
      <c r="Q2" s="75"/>
      <c r="R2" s="75"/>
      <c r="S2" s="75"/>
      <c r="T2" s="85"/>
    </row>
    <row r="3" spans="1:17" ht="15">
      <c r="A3" s="6"/>
      <c r="B3" s="6"/>
      <c r="C3" s="6"/>
      <c r="D3" s="6"/>
      <c r="E3" s="6"/>
      <c r="F3" s="6"/>
      <c r="G3" s="41"/>
      <c r="H3" s="6"/>
      <c r="I3" s="41"/>
      <c r="J3" s="6"/>
      <c r="K3" s="41"/>
      <c r="L3" s="6"/>
      <c r="M3" s="6"/>
      <c r="N3" s="6"/>
      <c r="O3" s="41"/>
      <c r="P3" s="6"/>
      <c r="Q3" s="6"/>
    </row>
    <row r="4" spans="1:20" ht="39.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22.4" customHeight="1">
      <c r="A5" s="8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15">
      <c r="A6" s="9" t="s">
        <v>4</v>
      </c>
      <c r="B6" s="21" t="s">
        <v>21</v>
      </c>
      <c r="C6" s="32"/>
      <c r="D6" s="32"/>
      <c r="E6" s="35"/>
      <c r="F6" s="21" t="s">
        <v>33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76" t="s">
        <v>65</v>
      </c>
      <c r="R6" s="76"/>
      <c r="S6" s="76"/>
      <c r="T6" s="21"/>
    </row>
    <row r="7" spans="1:20" ht="16.5" customHeight="1">
      <c r="A7" s="10"/>
      <c r="B7" s="22" t="s">
        <v>22</v>
      </c>
      <c r="C7" s="22" t="s">
        <v>26</v>
      </c>
      <c r="D7" s="22" t="s">
        <v>28</v>
      </c>
      <c r="E7" s="36" t="s">
        <v>7</v>
      </c>
      <c r="F7" s="40" t="s">
        <v>34</v>
      </c>
      <c r="G7" s="42"/>
      <c r="H7" s="42"/>
      <c r="I7" s="42"/>
      <c r="J7" s="42"/>
      <c r="K7" s="43"/>
      <c r="L7" s="36" t="s">
        <v>48</v>
      </c>
      <c r="M7" s="22" t="s">
        <v>52</v>
      </c>
      <c r="N7" s="40" t="s">
        <v>54</v>
      </c>
      <c r="O7" s="43"/>
      <c r="P7" s="68" t="s">
        <v>62</v>
      </c>
      <c r="Q7" s="77" t="s">
        <v>65</v>
      </c>
      <c r="R7" s="77"/>
      <c r="S7" s="79" t="s">
        <v>69</v>
      </c>
      <c r="T7" s="86" t="s">
        <v>71</v>
      </c>
    </row>
    <row r="8" spans="1:20" ht="15">
      <c r="A8" s="11" t="s">
        <v>5</v>
      </c>
      <c r="B8" s="23"/>
      <c r="C8" s="23"/>
      <c r="D8" s="23"/>
      <c r="E8" s="37" t="s">
        <v>31</v>
      </c>
      <c r="F8" s="40" t="s">
        <v>35</v>
      </c>
      <c r="G8" s="43"/>
      <c r="H8" s="49" t="s">
        <v>42</v>
      </c>
      <c r="I8" s="52"/>
      <c r="J8" s="53" t="s">
        <v>45</v>
      </c>
      <c r="K8" s="55"/>
      <c r="L8" s="37" t="s">
        <v>49</v>
      </c>
      <c r="M8" s="23"/>
      <c r="N8" s="59" t="s">
        <v>55</v>
      </c>
      <c r="O8" s="61"/>
      <c r="P8" s="69"/>
      <c r="Q8" s="78" t="s">
        <v>66</v>
      </c>
      <c r="R8" s="78"/>
      <c r="S8" s="79"/>
      <c r="T8" s="86"/>
    </row>
    <row r="9" spans="1:20" ht="17" customHeight="1">
      <c r="A9" s="10"/>
      <c r="B9" s="24"/>
      <c r="C9" s="24"/>
      <c r="D9" s="24"/>
      <c r="E9" s="38"/>
      <c r="F9" s="36" t="s">
        <v>36</v>
      </c>
      <c r="G9" s="44" t="s">
        <v>38</v>
      </c>
      <c r="H9" s="36" t="s">
        <v>36</v>
      </c>
      <c r="I9" s="44" t="s">
        <v>38</v>
      </c>
      <c r="J9" s="36" t="s">
        <v>36</v>
      </c>
      <c r="K9" s="44" t="s">
        <v>38</v>
      </c>
      <c r="L9" s="38"/>
      <c r="M9" s="24"/>
      <c r="N9" s="36" t="s">
        <v>36</v>
      </c>
      <c r="O9" s="62" t="s">
        <v>38</v>
      </c>
      <c r="P9" s="70"/>
      <c r="Q9" s="79" t="s">
        <v>36</v>
      </c>
      <c r="R9" s="82" t="s">
        <v>38</v>
      </c>
      <c r="S9" s="79"/>
      <c r="T9" s="86"/>
    </row>
    <row r="10" spans="1:20" ht="15">
      <c r="A10" s="12" t="s">
        <v>6</v>
      </c>
      <c r="B10" s="25" t="s">
        <v>23</v>
      </c>
      <c r="C10" s="25" t="s">
        <v>27</v>
      </c>
      <c r="D10" s="25" t="s">
        <v>29</v>
      </c>
      <c r="E10" s="25" t="s">
        <v>32</v>
      </c>
      <c r="F10" s="25" t="s">
        <v>37</v>
      </c>
      <c r="G10" s="45" t="s">
        <v>39</v>
      </c>
      <c r="H10" s="25" t="s">
        <v>43</v>
      </c>
      <c r="I10" s="45" t="s">
        <v>44</v>
      </c>
      <c r="J10" s="25" t="s">
        <v>46</v>
      </c>
      <c r="K10" s="45" t="s">
        <v>47</v>
      </c>
      <c r="L10" s="25" t="s">
        <v>50</v>
      </c>
      <c r="M10" s="25" t="s">
        <v>53</v>
      </c>
      <c r="N10" s="25" t="s">
        <v>56</v>
      </c>
      <c r="O10" s="63" t="s">
        <v>59</v>
      </c>
      <c r="P10" s="71" t="s">
        <v>63</v>
      </c>
      <c r="Q10" s="80" t="s">
        <v>67</v>
      </c>
      <c r="R10" s="83" t="s">
        <v>68</v>
      </c>
      <c r="S10" s="80" t="s">
        <v>70</v>
      </c>
      <c r="T10" s="87" t="s">
        <v>72</v>
      </c>
    </row>
    <row r="11" spans="1:36" s="93" customFormat="1" ht="14" customHeight="1">
      <c r="A11" s="13" t="s">
        <v>7</v>
      </c>
      <c r="B11" s="26">
        <f>B12+B13+B14+B15+B16+B17+B18+B19+B20</f>
        <v>2112</v>
      </c>
      <c r="C11" s="26">
        <f>C12+C13+C14+C15+C16+C17+C18+C19+C20</f>
        <v>129</v>
      </c>
      <c r="D11" s="26">
        <f>D12+D13+D14+D15+D16+D17+D18+D19+D20</f>
        <v>535</v>
      </c>
      <c r="E11" s="26">
        <f>B11+C11+D11</f>
        <v>2776</v>
      </c>
      <c r="F11" s="26">
        <f>F12+F13+F14+F15+F16+F17+F18+F19+F20</f>
        <v>1013</v>
      </c>
      <c r="G11" s="26">
        <f>IF(L11=0,"0.00",F11/L11*100)</f>
        <v>100</v>
      </c>
      <c r="H11" s="26">
        <f>H12+H13+H14+H15+H16+H17+H18+H19+H20</f>
        <v>0</v>
      </c>
      <c r="I11" s="26">
        <f>IF(L11=0,"0.00",H11/L11*100)</f>
        <v>0</v>
      </c>
      <c r="J11" s="26">
        <f>J12+J13+J14+J15+J16+J17+J18+J19+J20</f>
        <v>0</v>
      </c>
      <c r="K11" s="26">
        <f>IF(L11=0,"0.00",J11/L11*100)</f>
        <v>0</v>
      </c>
      <c r="L11" s="26">
        <f>F11+H11+J11</f>
        <v>1013</v>
      </c>
      <c r="M11" s="26">
        <f>M12+M13+M14+M15+M16+M17+M18+M19+M20</f>
        <v>1562</v>
      </c>
      <c r="N11" s="26">
        <f>L11+M11</f>
        <v>2575</v>
      </c>
      <c r="O11" s="64">
        <f>IF(E11=0,"0.00",N11/E11*100)</f>
        <v>92.7593659942363</v>
      </c>
      <c r="P11" s="26">
        <v>1.23</v>
      </c>
      <c r="Q11" s="26">
        <f>E11-N11</f>
        <v>201</v>
      </c>
      <c r="R11" s="64">
        <f>IF(E11=0,"0.00",Q11/E11*100)</f>
        <v>7.24063400576369</v>
      </c>
      <c r="S11" s="26">
        <f>Q11-T11</f>
        <v>201</v>
      </c>
      <c r="T11" s="88">
        <f>T12+T13+T14+T15+T16+T17+T18+T19+T20</f>
        <v>0</v>
      </c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</row>
    <row r="12" spans="1:20" ht="14" customHeight="1">
      <c r="A12" s="14" t="s">
        <v>8</v>
      </c>
      <c r="B12" s="27">
        <v>483</v>
      </c>
      <c r="C12" s="27">
        <v>24</v>
      </c>
      <c r="D12" s="27">
        <v>40</v>
      </c>
      <c r="E12" s="27">
        <f>B12+C12+D12</f>
        <v>547</v>
      </c>
      <c r="F12" s="27">
        <v>143</v>
      </c>
      <c r="G12" s="27">
        <f>IF(L12=0,0,F12/L12*100)</f>
        <v>100</v>
      </c>
      <c r="H12" s="27">
        <v>0</v>
      </c>
      <c r="I12" s="27">
        <f>IF(L12=0,0,H12/L12*100)</f>
        <v>0</v>
      </c>
      <c r="J12" s="27">
        <v>0</v>
      </c>
      <c r="K12" s="27">
        <f>IF(L12=0,0,J12/L12*100)</f>
        <v>0</v>
      </c>
      <c r="L12" s="27">
        <f>F12+H12+J12</f>
        <v>143</v>
      </c>
      <c r="M12" s="27">
        <v>364</v>
      </c>
      <c r="N12" s="27">
        <f>L12+M12</f>
        <v>507</v>
      </c>
      <c r="O12" s="65">
        <f>IF(E12=0,0,N12/E12*100)</f>
        <v>92.6873857404022</v>
      </c>
      <c r="P12" s="27">
        <v>1.71</v>
      </c>
      <c r="Q12" s="27">
        <f>E12-N12</f>
        <v>40</v>
      </c>
      <c r="R12" s="65">
        <f>IF(E12=0,0,Q12/E12*100)</f>
        <v>7.31261425959781</v>
      </c>
      <c r="S12" s="27">
        <f>Q12-T12</f>
        <v>40</v>
      </c>
      <c r="T12" s="89">
        <v>0</v>
      </c>
    </row>
    <row r="13" spans="1:20" ht="14" customHeight="1">
      <c r="A13" s="14" t="s">
        <v>9</v>
      </c>
      <c r="B13" s="27">
        <v>308</v>
      </c>
      <c r="C13" s="27">
        <v>1</v>
      </c>
      <c r="D13" s="27">
        <v>10</v>
      </c>
      <c r="E13" s="27">
        <f>B13+C13+D13</f>
        <v>319</v>
      </c>
      <c r="F13" s="27">
        <v>12</v>
      </c>
      <c r="G13" s="27">
        <f>IF(L13=0,0,F13/L13*100)</f>
        <v>100</v>
      </c>
      <c r="H13" s="27">
        <v>0</v>
      </c>
      <c r="I13" s="27">
        <f>IF(L13=0,0,H13/L13*100)</f>
        <v>0</v>
      </c>
      <c r="J13" s="27">
        <v>0</v>
      </c>
      <c r="K13" s="27">
        <f>IF(L13=0,0,J13/L13*100)</f>
        <v>0</v>
      </c>
      <c r="L13" s="27">
        <f>F13+H13+J13</f>
        <v>12</v>
      </c>
      <c r="M13" s="27">
        <v>290</v>
      </c>
      <c r="N13" s="27">
        <f>L13+M13</f>
        <v>302</v>
      </c>
      <c r="O13" s="65">
        <f>IF(E13=0,0,N13/E13*100)</f>
        <v>94.6708463949843</v>
      </c>
      <c r="P13" s="27">
        <v>1.21</v>
      </c>
      <c r="Q13" s="27">
        <f>E13-N13</f>
        <v>17</v>
      </c>
      <c r="R13" s="65">
        <f>IF(E13=0,0,Q13/E13*100)</f>
        <v>5.32915360501567</v>
      </c>
      <c r="S13" s="27">
        <f>Q13-T13</f>
        <v>17</v>
      </c>
      <c r="T13" s="89">
        <v>0</v>
      </c>
    </row>
    <row r="14" spans="1:20" ht="14" customHeight="1">
      <c r="A14" s="14" t="s">
        <v>10</v>
      </c>
      <c r="B14" s="27">
        <v>552</v>
      </c>
      <c r="C14" s="27">
        <v>40</v>
      </c>
      <c r="D14" s="27">
        <v>243</v>
      </c>
      <c r="E14" s="27">
        <f>B14+C14+D14</f>
        <v>835</v>
      </c>
      <c r="F14" s="27">
        <v>495</v>
      </c>
      <c r="G14" s="27">
        <f>IF(L14=0,0,F14/L14*100)</f>
        <v>100</v>
      </c>
      <c r="H14" s="27">
        <v>0</v>
      </c>
      <c r="I14" s="27">
        <f>IF(L14=0,0,H14/L14*100)</f>
        <v>0</v>
      </c>
      <c r="J14" s="27">
        <v>0</v>
      </c>
      <c r="K14" s="27">
        <f>IF(L14=0,0,J14/L14*100)</f>
        <v>0</v>
      </c>
      <c r="L14" s="27">
        <f>F14+H14+J14</f>
        <v>495</v>
      </c>
      <c r="M14" s="27">
        <v>284</v>
      </c>
      <c r="N14" s="27">
        <f>L14+M14</f>
        <v>779</v>
      </c>
      <c r="O14" s="65">
        <f>IF(E14=0,0,N14/E14*100)</f>
        <v>93.2934131736527</v>
      </c>
      <c r="P14" s="27">
        <v>0.93</v>
      </c>
      <c r="Q14" s="27">
        <f>E14-N14</f>
        <v>56</v>
      </c>
      <c r="R14" s="65">
        <f>IF(E14=0,0,Q14/E14*100)</f>
        <v>6.70658682634731</v>
      </c>
      <c r="S14" s="27">
        <f>Q14-T14</f>
        <v>56</v>
      </c>
      <c r="T14" s="89">
        <v>0</v>
      </c>
    </row>
    <row r="15" spans="1:20" ht="14" customHeight="1">
      <c r="A15" s="14" t="s">
        <v>11</v>
      </c>
      <c r="B15" s="27">
        <v>333</v>
      </c>
      <c r="C15" s="27">
        <v>33</v>
      </c>
      <c r="D15" s="27">
        <v>132</v>
      </c>
      <c r="E15" s="27">
        <f>B15+C15+D15</f>
        <v>498</v>
      </c>
      <c r="F15" s="27">
        <v>219</v>
      </c>
      <c r="G15" s="27">
        <f>IF(L15=0,0,F15/L15*100)</f>
        <v>100</v>
      </c>
      <c r="H15" s="27">
        <v>0</v>
      </c>
      <c r="I15" s="27">
        <f>IF(L15=0,0,H15/L15*100)</f>
        <v>0</v>
      </c>
      <c r="J15" s="27">
        <v>0</v>
      </c>
      <c r="K15" s="27">
        <f>IF(L15=0,0,J15/L15*100)</f>
        <v>0</v>
      </c>
      <c r="L15" s="27">
        <f>F15+H15+J15</f>
        <v>219</v>
      </c>
      <c r="M15" s="27">
        <v>237</v>
      </c>
      <c r="N15" s="27">
        <f>L15+M15</f>
        <v>456</v>
      </c>
      <c r="O15" s="65">
        <f>IF(E15=0,0,N15/E15*100)</f>
        <v>91.566265060241</v>
      </c>
      <c r="P15" s="27">
        <v>1.92</v>
      </c>
      <c r="Q15" s="27">
        <f>E15-N15</f>
        <v>42</v>
      </c>
      <c r="R15" s="65">
        <f>IF(E15=0,0,Q15/E15*100)</f>
        <v>8.43373493975904</v>
      </c>
      <c r="S15" s="27">
        <f>Q15-T15</f>
        <v>42</v>
      </c>
      <c r="T15" s="89">
        <v>0</v>
      </c>
    </row>
    <row r="16" spans="1:20" ht="14" customHeight="1">
      <c r="A16" s="14" t="s">
        <v>12</v>
      </c>
      <c r="B16" s="27">
        <v>225</v>
      </c>
      <c r="C16" s="27">
        <v>7</v>
      </c>
      <c r="D16" s="27">
        <v>69</v>
      </c>
      <c r="E16" s="27">
        <f>B16+C16+D16</f>
        <v>301</v>
      </c>
      <c r="F16" s="27">
        <v>107</v>
      </c>
      <c r="G16" s="27">
        <f>IF(L16=0,0,F16/L16*100)</f>
        <v>100</v>
      </c>
      <c r="H16" s="27">
        <v>0</v>
      </c>
      <c r="I16" s="27">
        <f>IF(L16=0,0,H16/L16*100)</f>
        <v>0</v>
      </c>
      <c r="J16" s="27">
        <v>0</v>
      </c>
      <c r="K16" s="27">
        <f>IF(L16=0,0,J16/L16*100)</f>
        <v>0</v>
      </c>
      <c r="L16" s="27">
        <f>F16+H16+J16</f>
        <v>107</v>
      </c>
      <c r="M16" s="27">
        <v>176</v>
      </c>
      <c r="N16" s="27">
        <f>L16+M16</f>
        <v>283</v>
      </c>
      <c r="O16" s="65">
        <f>IF(E16=0,0,N16/E16*100)</f>
        <v>94.0199335548173</v>
      </c>
      <c r="P16" s="27">
        <v>0.61</v>
      </c>
      <c r="Q16" s="27">
        <f>E16-N16</f>
        <v>18</v>
      </c>
      <c r="R16" s="65">
        <f>IF(E16=0,0,Q16/E16*100)</f>
        <v>5.98006644518272</v>
      </c>
      <c r="S16" s="27">
        <f>Q16-T16</f>
        <v>18</v>
      </c>
      <c r="T16" s="89">
        <v>0</v>
      </c>
    </row>
    <row r="17" spans="1:20" ht="14" customHeight="1">
      <c r="A17" s="14" t="s">
        <v>13</v>
      </c>
      <c r="B17" s="27">
        <v>100</v>
      </c>
      <c r="C17" s="27">
        <v>14</v>
      </c>
      <c r="D17" s="27">
        <v>28</v>
      </c>
      <c r="E17" s="27">
        <f>B17+C17+D17</f>
        <v>142</v>
      </c>
      <c r="F17" s="27">
        <v>22</v>
      </c>
      <c r="G17" s="27">
        <f>IF(L17=0,0,F17/L17*100)</f>
        <v>100</v>
      </c>
      <c r="H17" s="27">
        <v>0</v>
      </c>
      <c r="I17" s="27">
        <f>IF(L17=0,0,H17/L17*100)</f>
        <v>0</v>
      </c>
      <c r="J17" s="27">
        <v>0</v>
      </c>
      <c r="K17" s="27">
        <f>IF(L17=0,0,J17/L17*100)</f>
        <v>0</v>
      </c>
      <c r="L17" s="27">
        <f>F17+H17+J17</f>
        <v>22</v>
      </c>
      <c r="M17" s="27">
        <v>107</v>
      </c>
      <c r="N17" s="27">
        <f>L17+M17</f>
        <v>129</v>
      </c>
      <c r="O17" s="65">
        <f>IF(E17=0,0,N17/E17*100)</f>
        <v>90.8450704225352</v>
      </c>
      <c r="P17" s="27">
        <v>0.64</v>
      </c>
      <c r="Q17" s="27">
        <f>E17-N17</f>
        <v>13</v>
      </c>
      <c r="R17" s="65">
        <f>IF(E17=0,0,Q17/E17*100)</f>
        <v>9.15492957746479</v>
      </c>
      <c r="S17" s="27">
        <f>Q17-T17</f>
        <v>13</v>
      </c>
      <c r="T17" s="89">
        <v>0</v>
      </c>
    </row>
    <row r="18" spans="1:20" ht="14" customHeight="1">
      <c r="A18" s="14" t="s">
        <v>14</v>
      </c>
      <c r="B18" s="27">
        <v>70</v>
      </c>
      <c r="C18" s="27">
        <v>6</v>
      </c>
      <c r="D18" s="27">
        <v>6</v>
      </c>
      <c r="E18" s="27">
        <f>B18+C18+D18</f>
        <v>82</v>
      </c>
      <c r="F18" s="27">
        <v>8</v>
      </c>
      <c r="G18" s="27">
        <f>IF(L18=0,0,F18/L18*100)</f>
        <v>100</v>
      </c>
      <c r="H18" s="27">
        <v>0</v>
      </c>
      <c r="I18" s="27">
        <f>IF(L18=0,0,H18/L18*100)</f>
        <v>0</v>
      </c>
      <c r="J18" s="27">
        <v>0</v>
      </c>
      <c r="K18" s="27">
        <f>IF(L18=0,0,J18/L18*100)</f>
        <v>0</v>
      </c>
      <c r="L18" s="27">
        <f>F18+H18+J18</f>
        <v>8</v>
      </c>
      <c r="M18" s="27">
        <v>65</v>
      </c>
      <c r="N18" s="27">
        <f>L18+M18</f>
        <v>73</v>
      </c>
      <c r="O18" s="65">
        <f>IF(E18=0,0,N18/E18*100)</f>
        <v>89.0243902439024</v>
      </c>
      <c r="P18" s="27">
        <v>1.13</v>
      </c>
      <c r="Q18" s="27">
        <f>E18-N18</f>
        <v>9</v>
      </c>
      <c r="R18" s="65">
        <f>IF(E18=0,0,Q18/E18*100)</f>
        <v>10.9756097560976</v>
      </c>
      <c r="S18" s="27">
        <f>Q18-T18</f>
        <v>9</v>
      </c>
      <c r="T18" s="89">
        <v>0</v>
      </c>
    </row>
    <row r="19" spans="1:20" ht="14" customHeight="1">
      <c r="A19" s="14" t="s">
        <v>15</v>
      </c>
      <c r="B19" s="27">
        <v>28</v>
      </c>
      <c r="C19" s="27">
        <v>2</v>
      </c>
      <c r="D19" s="27">
        <v>5</v>
      </c>
      <c r="E19" s="27">
        <f>B19+C19+D19</f>
        <v>35</v>
      </c>
      <c r="F19" s="27">
        <v>6</v>
      </c>
      <c r="G19" s="27">
        <f>IF(L19=0,0,F19/L19*100)</f>
        <v>100</v>
      </c>
      <c r="H19" s="27">
        <v>0</v>
      </c>
      <c r="I19" s="27">
        <f>IF(L19=0,0,H19/L19*100)</f>
        <v>0</v>
      </c>
      <c r="J19" s="27">
        <v>0</v>
      </c>
      <c r="K19" s="27">
        <f>IF(L19=0,0,J19/L19*100)</f>
        <v>0</v>
      </c>
      <c r="L19" s="27">
        <f>F19+H19+J19</f>
        <v>6</v>
      </c>
      <c r="M19" s="27">
        <v>26</v>
      </c>
      <c r="N19" s="27">
        <f>L19+M19</f>
        <v>32</v>
      </c>
      <c r="O19" s="65">
        <f>IF(E19=0,0,N19/E19*100)</f>
        <v>91.4285714285714</v>
      </c>
      <c r="P19" s="27">
        <v>1.67</v>
      </c>
      <c r="Q19" s="27">
        <f>E19-N19</f>
        <v>3</v>
      </c>
      <c r="R19" s="65">
        <f>IF(E19=0,0,Q19/E19*100)</f>
        <v>8.57142857142857</v>
      </c>
      <c r="S19" s="27">
        <f>Q19-T19</f>
        <v>3</v>
      </c>
      <c r="T19" s="89">
        <v>0</v>
      </c>
    </row>
    <row r="20" spans="1:20" ht="14" customHeight="1">
      <c r="A20" s="14" t="s">
        <v>16</v>
      </c>
      <c r="B20" s="27">
        <v>13</v>
      </c>
      <c r="C20" s="27">
        <v>2</v>
      </c>
      <c r="D20" s="27">
        <v>2</v>
      </c>
      <c r="E20" s="27">
        <f>B20+C20+D20</f>
        <v>17</v>
      </c>
      <c r="F20" s="27">
        <v>1</v>
      </c>
      <c r="G20" s="27">
        <f>IF(L20=0,0,F20/L20*100)</f>
        <v>100</v>
      </c>
      <c r="H20" s="27">
        <v>0</v>
      </c>
      <c r="I20" s="27">
        <f>IF(L20=0,0,H20/L20*100)</f>
        <v>0</v>
      </c>
      <c r="J20" s="27">
        <v>0</v>
      </c>
      <c r="K20" s="27">
        <f>IF(L20=0,0,J20/L20*100)</f>
        <v>0</v>
      </c>
      <c r="L20" s="27">
        <f>F20+H20+J20</f>
        <v>1</v>
      </c>
      <c r="M20" s="27">
        <v>13</v>
      </c>
      <c r="N20" s="27">
        <f>L20+M20</f>
        <v>14</v>
      </c>
      <c r="O20" s="65">
        <f>IF(E20=0,0,N20/E20*100)</f>
        <v>82.3529411764706</v>
      </c>
      <c r="P20" s="27">
        <v>6</v>
      </c>
      <c r="Q20" s="27">
        <f>E20-N20</f>
        <v>3</v>
      </c>
      <c r="R20" s="65">
        <f>IF(E20=0,0,Q20/E20*100)</f>
        <v>17.6470588235294</v>
      </c>
      <c r="S20" s="27">
        <f>Q20-T20</f>
        <v>3</v>
      </c>
      <c r="T20" s="89">
        <v>0</v>
      </c>
    </row>
    <row r="21" spans="1:20" ht="14" customHeight="1">
      <c r="A21" s="15"/>
      <c r="B21" s="28"/>
      <c r="C21" s="28"/>
      <c r="D21" s="28"/>
      <c r="E21" s="39"/>
      <c r="F21" s="28"/>
      <c r="G21" s="46"/>
      <c r="H21" s="50"/>
      <c r="I21" s="47"/>
      <c r="J21" s="50"/>
      <c r="K21" s="47"/>
      <c r="L21" s="39"/>
      <c r="M21" s="28"/>
      <c r="N21" s="39"/>
      <c r="O21" s="47"/>
      <c r="P21" s="72"/>
      <c r="Q21" s="81"/>
      <c r="R21" s="84"/>
      <c r="S21" s="81"/>
      <c r="T21" s="90"/>
    </row>
    <row r="22" spans="1:20" ht="14" customHeight="1">
      <c r="A22" s="16"/>
      <c r="B22" s="28"/>
      <c r="C22" s="28"/>
      <c r="D22" s="28"/>
      <c r="E22" s="39"/>
      <c r="F22" s="28"/>
      <c r="G22" s="47"/>
      <c r="H22" s="50"/>
      <c r="I22" s="47"/>
      <c r="J22" s="50"/>
      <c r="K22" s="47"/>
      <c r="L22" s="39"/>
      <c r="M22" s="28"/>
      <c r="N22" s="39"/>
      <c r="O22" s="47"/>
      <c r="P22" s="72"/>
      <c r="Q22" s="81"/>
      <c r="R22" s="84"/>
      <c r="S22" s="81"/>
      <c r="T22" s="91"/>
    </row>
    <row r="23" spans="1:20" ht="14" customHeight="1">
      <c r="A23" s="16"/>
      <c r="B23" s="28"/>
      <c r="C23" s="28"/>
      <c r="D23" s="28"/>
      <c r="E23" s="39"/>
      <c r="F23" s="28"/>
      <c r="G23" s="47"/>
      <c r="H23" s="50"/>
      <c r="I23" s="47"/>
      <c r="J23" s="50"/>
      <c r="K23" s="47"/>
      <c r="L23" s="39"/>
      <c r="M23" s="28"/>
      <c r="N23" s="39"/>
      <c r="O23" s="47"/>
      <c r="P23" s="72"/>
      <c r="Q23" s="81"/>
      <c r="R23" s="84"/>
      <c r="S23" s="81"/>
      <c r="T23" s="91"/>
    </row>
    <row r="24" spans="1:20" ht="14" customHeight="1">
      <c r="A24" s="16"/>
      <c r="B24" s="28"/>
      <c r="C24" s="28"/>
      <c r="D24" s="28"/>
      <c r="E24" s="39"/>
      <c r="F24" s="28"/>
      <c r="G24" s="47"/>
      <c r="H24" s="50"/>
      <c r="I24" s="47"/>
      <c r="J24" s="50"/>
      <c r="K24" s="47"/>
      <c r="L24" s="39"/>
      <c r="M24" s="28"/>
      <c r="N24" s="39"/>
      <c r="O24" s="47"/>
      <c r="P24" s="72"/>
      <c r="Q24" s="81"/>
      <c r="R24" s="84"/>
      <c r="S24" s="81"/>
      <c r="T24" s="91"/>
    </row>
    <row r="25" spans="1:20" ht="14" customHeight="1">
      <c r="A25" s="16"/>
      <c r="B25" s="28"/>
      <c r="C25" s="28"/>
      <c r="D25" s="28"/>
      <c r="E25" s="39"/>
      <c r="F25" s="28"/>
      <c r="G25" s="47"/>
      <c r="H25" s="50"/>
      <c r="I25" s="47"/>
      <c r="J25" s="50"/>
      <c r="K25" s="47"/>
      <c r="L25" s="39"/>
      <c r="M25" s="28"/>
      <c r="N25" s="39"/>
      <c r="O25" s="47"/>
      <c r="P25" s="72"/>
      <c r="Q25" s="81"/>
      <c r="R25" s="84"/>
      <c r="S25" s="81"/>
      <c r="T25" s="91"/>
    </row>
    <row r="26" spans="1:20" ht="14" customHeight="1">
      <c r="A26" s="15"/>
      <c r="B26" s="29"/>
      <c r="C26" s="29"/>
      <c r="D26" s="29"/>
      <c r="E26" s="39"/>
      <c r="F26" s="29"/>
      <c r="G26" s="47"/>
      <c r="H26" s="51"/>
      <c r="I26" s="47"/>
      <c r="J26" s="51"/>
      <c r="K26" s="47"/>
      <c r="L26" s="39"/>
      <c r="M26" s="29"/>
      <c r="N26" s="39"/>
      <c r="O26" s="47"/>
      <c r="P26" s="73"/>
      <c r="Q26" s="81"/>
      <c r="R26" s="84"/>
      <c r="S26" s="81"/>
      <c r="T26" s="91"/>
    </row>
    <row r="27" spans="1:20" ht="14" customHeight="1">
      <c r="A27" s="15"/>
      <c r="B27" s="29"/>
      <c r="C27" s="29"/>
      <c r="D27" s="29"/>
      <c r="E27" s="39"/>
      <c r="F27" s="29"/>
      <c r="G27" s="47"/>
      <c r="H27" s="51"/>
      <c r="I27" s="47"/>
      <c r="J27" s="51"/>
      <c r="K27" s="47"/>
      <c r="L27" s="39"/>
      <c r="M27" s="29"/>
      <c r="N27" s="39"/>
      <c r="O27" s="47"/>
      <c r="P27" s="73"/>
      <c r="Q27" s="81"/>
      <c r="R27" s="84"/>
      <c r="S27" s="81"/>
      <c r="T27" s="91"/>
    </row>
    <row r="28" spans="1:17" ht="15">
      <c r="A28" s="6"/>
      <c r="B28" s="6"/>
      <c r="C28" s="33"/>
      <c r="D28" s="33"/>
      <c r="E28" s="33"/>
      <c r="F28" s="33"/>
      <c r="G28" s="33"/>
      <c r="H28" s="33"/>
      <c r="I28" s="41"/>
      <c r="J28" s="6"/>
      <c r="K28" s="56"/>
      <c r="L28" s="57"/>
      <c r="M28" s="57"/>
      <c r="N28" s="57"/>
      <c r="O28" s="18"/>
      <c r="P28" s="74" t="s">
        <v>64</v>
      </c>
      <c r="Q28" s="74"/>
    </row>
    <row r="29" spans="1:17" ht="15">
      <c r="A29" s="6"/>
      <c r="B29" s="6"/>
      <c r="C29" s="6"/>
      <c r="D29" s="6"/>
      <c r="E29" s="33"/>
      <c r="F29" s="33"/>
      <c r="G29" s="48" t="s">
        <v>40</v>
      </c>
      <c r="H29" s="48"/>
      <c r="I29" s="41"/>
      <c r="J29" s="6"/>
      <c r="K29" s="56"/>
      <c r="L29" s="57"/>
      <c r="M29" s="57"/>
      <c r="N29" s="57"/>
      <c r="O29" s="56"/>
      <c r="P29" s="57"/>
      <c r="Q29" s="57"/>
    </row>
    <row r="30" spans="1:17" ht="15">
      <c r="A30" s="17" t="s">
        <v>17</v>
      </c>
      <c r="B30" s="17"/>
      <c r="C30" s="17"/>
      <c r="D30" s="17" t="s">
        <v>30</v>
      </c>
      <c r="E30" s="17"/>
      <c r="F30" s="17"/>
      <c r="G30" s="41"/>
      <c r="H30" s="6"/>
      <c r="I30" s="17"/>
      <c r="J30" s="48"/>
      <c r="K30" s="17"/>
      <c r="L30" s="17" t="s">
        <v>51</v>
      </c>
      <c r="M30" s="17"/>
      <c r="N30" s="17"/>
      <c r="O30" s="6"/>
      <c r="P30" s="6"/>
      <c r="Q30" s="6"/>
    </row>
    <row r="31" spans="1:17" ht="15">
      <c r="A31" s="17"/>
      <c r="B31" s="17"/>
      <c r="C31" s="17"/>
      <c r="D31" s="17"/>
      <c r="E31" s="17"/>
      <c r="F31" s="17"/>
      <c r="G31" s="48" t="s">
        <v>41</v>
      </c>
      <c r="H31" s="48"/>
      <c r="I31" s="17"/>
      <c r="J31" s="54"/>
      <c r="K31" s="17"/>
      <c r="L31" s="17"/>
      <c r="M31" s="17"/>
      <c r="N31" s="60"/>
      <c r="O31" s="56"/>
      <c r="P31" s="57"/>
      <c r="Q31" s="57"/>
    </row>
    <row r="32" spans="1:17" ht="15">
      <c r="A32" s="17" t="s">
        <v>18</v>
      </c>
      <c r="B32" s="30" t="s">
        <v>24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41"/>
      <c r="P32" s="6"/>
      <c r="Q32" s="57"/>
    </row>
    <row r="33" spans="1:17" ht="15">
      <c r="A33" s="17" t="s">
        <v>19</v>
      </c>
      <c r="B33" s="30" t="s">
        <v>25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41"/>
      <c r="P33" s="6"/>
      <c r="Q33" s="57"/>
    </row>
    <row r="34" spans="1:17" ht="15">
      <c r="A34" s="17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41"/>
      <c r="P34" s="6"/>
      <c r="Q34" s="57"/>
    </row>
    <row r="79988" ht="14" customHeight="1"/>
    <row r="79989" ht="14" customHeight="1"/>
    <row r="79990" ht="14" customHeight="1"/>
    <row r="79991" ht="14" customHeight="1"/>
    <row r="79992" ht="14" customHeight="1"/>
    <row r="79993" ht="14" customHeight="1"/>
    <row r="79994" ht="14" customHeight="1"/>
    <row r="79995" ht="14" customHeight="1"/>
    <row r="79996" ht="14" customHeight="1"/>
    <row r="79997" ht="14" customHeight="1"/>
    <row r="79998" ht="14" customHeight="1"/>
    <row r="79999" ht="14" customHeight="1"/>
    <row r="80000" ht="14" customHeight="1"/>
  </sheetData>
  <mergeCells count="30">
    <mergeCell ref="B6:E6"/>
    <mergeCell ref="F6:P6"/>
    <mergeCell ref="Q6:T6"/>
    <mergeCell ref="P1:T1"/>
    <mergeCell ref="I2:N2"/>
    <mergeCell ref="P2:T2"/>
    <mergeCell ref="A4:T4"/>
    <mergeCell ref="A5:T5"/>
    <mergeCell ref="B34:N34"/>
    <mergeCell ref="B33:N33"/>
    <mergeCell ref="S7:S9"/>
    <mergeCell ref="T7:T9"/>
    <mergeCell ref="E8:E9"/>
    <mergeCell ref="F8:G8"/>
    <mergeCell ref="H8:I8"/>
    <mergeCell ref="J8:K8"/>
    <mergeCell ref="L8:L9"/>
    <mergeCell ref="N8:O8"/>
    <mergeCell ref="F7:K7"/>
    <mergeCell ref="M7:M9"/>
    <mergeCell ref="N7:O7"/>
    <mergeCell ref="Q8:R8"/>
    <mergeCell ref="P7:P9"/>
    <mergeCell ref="Q7:R7"/>
    <mergeCell ref="B7:B9"/>
    <mergeCell ref="C7:C9"/>
    <mergeCell ref="D7:D9"/>
    <mergeCell ref="B32:N32"/>
    <mergeCell ref="G31:H31"/>
    <mergeCell ref="G29:H29"/>
  </mergeCells>
  <printOptions/>
  <pageMargins left="0.7" right="0.7" top="0.75" bottom="0.75" header="0.3" footer="0.3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