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月 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<sst xmlns="http://schemas.openxmlformats.org/spreadsheetml/2006/main" count="57" uniqueCount="51">
  <si>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 xml:space="preserve">公 開 類 </t>
  </si>
  <si>
    <t>月    報</t>
  </si>
  <si>
    <t>臺中市就業服務之求職、求才及推介就業人數-按教育程度分</t>
  </si>
  <si>
    <t>中華民國110年6月</t>
  </si>
  <si>
    <t>求職人數</t>
  </si>
  <si>
    <t>求才人數</t>
  </si>
  <si>
    <t>求職推介
就業人數</t>
  </si>
  <si>
    <t>求才僱用
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</si>
  <si>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</si>
  <si>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</si>
  <si>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</si>
  <si>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</si>
  <si>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</si>
  <si>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</si>
  <si>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</si>
  <si>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</si>
  <si>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</si>
  <si>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</si>
  <si>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</si>
  <si>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</si>
  <si>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</si>
  <si>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</si>
  <si>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</si>
  <si>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</si>
  <si>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</si>
  <si>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</si>
  <si>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</si>
  <si>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</si>
  <si>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</si>
  <si>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</si>
  <si>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</si>
  <si>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總計</t>
  </si>
  <si>
    <t>國小以下</t>
  </si>
  <si>
    <t>審核</t>
  </si>
  <si>
    <t>國中</t>
  </si>
  <si>
    <t>高中</t>
  </si>
  <si>
    <t>高職</t>
  </si>
  <si>
    <t>業務主管人員
主辦統計人員</t>
  </si>
  <si>
    <t>專科</t>
  </si>
  <si>
    <t>大學</t>
  </si>
  <si>
    <t>碩士</t>
  </si>
  <si>
    <t>機關首長</t>
  </si>
  <si>
    <t>博士</t>
  </si>
  <si>
    <t>編製機關</t>
  </si>
  <si>
    <t>表    號</t>
  </si>
  <si>
    <t>不限</t>
  </si>
  <si>
    <t xml:space="preserve">中華民國110年7月8日編製
</t>
  </si>
  <si>
    <t>臺中市就業服務處</t>
  </si>
  <si>
    <t>10343-01-01-2</t>
  </si>
  <si>
    <t>單位：人 , %</t>
  </si>
  <si>
    <t>其他</t>
  </si>
</sst>
</file>

<file path=xl/styles.xml><?xml version="1.0" encoding="utf-8"?>
<styleSheet xmlns="http://schemas.openxmlformats.org/spreadsheetml/2006/main">
  <numFmts count="2">
    <numFmt numFmtId="188" formatCode="_(* #,##0.00_);_(* \(#,##0.00\);_(* &quot;-&quot;??_);_(@_)"/>
    <numFmt numFmtId="189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4"/>
      <color theme="1"/>
      <name val="標楷體"/>
      <family val="2"/>
    </font>
    <font>
      <sz val="14"/>
      <color theme="1"/>
      <name val="新細明體"/>
      <family val="2"/>
    </font>
    <font>
      <sz val="12"/>
      <color theme="1"/>
      <name val="SimSun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0" fillId="0" borderId="0" xfId="22" applyNumberFormat="1"/>
    <xf numFmtId="9" fontId="0" fillId="0" borderId="0" xfId="23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3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left" vertical="center"/>
    </xf>
    <xf numFmtId="0" fontId="3" fillId="0" borderId="6" xfId="20" applyFont="1" applyBorder="1" applyAlignment="1">
      <alignment horizontal="center" vertical="center"/>
    </xf>
    <xf numFmtId="0" fontId="3" fillId="0" borderId="5" xfId="20" applyFont="1" applyBorder="1" applyAlignment="1">
      <alignment horizontal="left" vertical="center" wrapText="1"/>
    </xf>
    <xf numFmtId="0" fontId="3" fillId="0" borderId="7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0" xfId="20" applyFont="1"/>
    <xf numFmtId="0" fontId="3" fillId="0" borderId="8" xfId="20" applyFont="1" applyBorder="1"/>
    <xf numFmtId="0" fontId="3" fillId="0" borderId="9" xfId="20" applyFont="1" applyBorder="1"/>
    <xf numFmtId="49" fontId="6" fillId="0" borderId="3" xfId="20" applyNumberFormat="1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0" fillId="0" borderId="0" xfId="21" applyFont="1"/>
    <xf numFmtId="0" fontId="3" fillId="0" borderId="3" xfId="20" applyFont="1" applyBorder="1"/>
    <xf numFmtId="0" fontId="3" fillId="0" borderId="14" xfId="20" applyFont="1" applyBorder="1" applyAlignment="1">
      <alignment horizontal="center" vertical="center"/>
    </xf>
    <xf numFmtId="189" fontId="3" fillId="0" borderId="0" xfId="22" applyNumberFormat="1" applyFont="1" applyAlignment="1">
      <alignment horizontal="right" vertical="center"/>
    </xf>
    <xf numFmtId="189" fontId="3" fillId="0" borderId="0" xfId="20" applyNumberFormat="1" applyFont="1" applyAlignment="1">
      <alignment horizontal="right" vertical="center"/>
    </xf>
    <xf numFmtId="188" fontId="3" fillId="0" borderId="0" xfId="23" applyNumberFormat="1" applyFont="1" applyAlignment="1">
      <alignment horizontal="right"/>
    </xf>
    <xf numFmtId="10" fontId="3" fillId="0" borderId="0" xfId="23" applyNumberFormat="1" applyFont="1" applyAlignment="1">
      <alignment horizontal="right"/>
    </xf>
    <xf numFmtId="10" fontId="3" fillId="0" borderId="4" xfId="23" applyNumberFormat="1" applyFont="1" applyBorder="1" applyAlignment="1">
      <alignment horizontal="right"/>
    </xf>
    <xf numFmtId="189" fontId="7" fillId="0" borderId="0" xfId="22" applyNumberFormat="1" applyFont="1" applyAlignment="1">
      <alignment horizontal="right" vertical="center" wrapText="1"/>
    </xf>
    <xf numFmtId="0" fontId="3" fillId="0" borderId="3" xfId="20" applyFont="1" applyBorder="1" applyAlignment="1">
      <alignment horizontal="right"/>
    </xf>
    <xf numFmtId="0" fontId="3" fillId="0" borderId="0" xfId="20" applyFont="1" applyAlignment="1">
      <alignment vertical="center" wrapText="1"/>
    </xf>
    <xf numFmtId="0" fontId="8" fillId="0" borderId="6" xfId="20" applyFont="1" applyBorder="1" applyAlignment="1">
      <alignment vertical="center" wrapText="1"/>
    </xf>
    <xf numFmtId="0" fontId="3" fillId="0" borderId="15" xfId="20" applyFont="1" applyBorder="1" applyAlignment="1">
      <alignment horizontal="right"/>
    </xf>
    <xf numFmtId="0" fontId="4" fillId="0" borderId="0" xfId="20" applyFont="1" applyAlignment="1">
      <alignment horizontal="center" vertical="center"/>
    </xf>
    <xf numFmtId="0" fontId="3" fillId="0" borderId="16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/>
    </xf>
    <xf numFmtId="0" fontId="2" fillId="0" borderId="2" xfId="20" applyFont="1" applyBorder="1" applyAlignment="1">
      <alignment vertical="center"/>
    </xf>
    <xf numFmtId="49" fontId="3" fillId="0" borderId="3" xfId="20" applyNumberFormat="1" applyFont="1" applyBorder="1" applyAlignment="1">
      <alignment vertical="center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189" fontId="3" fillId="0" borderId="0" xfId="20" applyNumberFormat="1" applyFont="1" applyAlignment="1">
      <alignment horizontal="right"/>
    </xf>
    <xf numFmtId="0" fontId="3" fillId="0" borderId="6" xfId="20" applyFont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" xfId="22"/>
    <cellStyle name="百分比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N43"/>
  <sheetViews>
    <sheetView tabSelected="1" zoomScale="88" zoomScaleNormal="88" workbookViewId="0" topLeftCell="A20">
      <selection activeCell="T38" sqref="T38"/>
    </sheetView>
  </sheetViews>
  <sheetFormatPr defaultColWidth="9.00390625" defaultRowHeight="15"/>
  <cols>
    <col min="1" max="1" width="14.7109375" style="0" customWidth="1"/>
    <col min="2" max="2" width="17.28125" style="0" customWidth="1"/>
    <col min="3" max="3" width="16.00390625" style="0" customWidth="1"/>
    <col min="4" max="11" width="14.7109375" style="0" customWidth="1"/>
    <col min="12" max="12" width="14.140625" style="0" customWidth="1"/>
    <col min="13" max="13" width="19.57421875" style="0" customWidth="1"/>
  </cols>
  <sheetData>
    <row r="1" spans="1:13" ht="30" customHeight="1">
      <c r="A1" s="5" t="s">
        <v>0</v>
      </c>
      <c r="B1" s="16"/>
      <c r="C1" s="15"/>
      <c r="D1" s="15"/>
      <c r="E1" s="15"/>
      <c r="F1" s="15"/>
      <c r="G1" s="15"/>
      <c r="H1" s="15"/>
      <c r="I1" s="15"/>
      <c r="J1" s="15"/>
      <c r="K1" s="34"/>
      <c r="L1" s="37" t="s">
        <v>43</v>
      </c>
      <c r="M1" s="40" t="s">
        <v>47</v>
      </c>
    </row>
    <row r="2" spans="1:13" ht="30" customHeight="1">
      <c r="A2" s="5" t="s">
        <v>1</v>
      </c>
      <c r="B2" s="17" t="s">
        <v>14</v>
      </c>
      <c r="C2" s="24"/>
      <c r="D2" s="24"/>
      <c r="E2" s="24"/>
      <c r="F2" s="24"/>
      <c r="G2" s="32"/>
      <c r="H2" s="32"/>
      <c r="I2" s="32"/>
      <c r="J2" s="32"/>
      <c r="K2" s="35"/>
      <c r="L2" s="38" t="s">
        <v>44</v>
      </c>
      <c r="M2" s="41" t="s">
        <v>48</v>
      </c>
    </row>
    <row r="3" spans="1:13" ht="27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36"/>
      <c r="L3" s="6"/>
      <c r="M3" s="42"/>
    </row>
    <row r="4" spans="1:13" ht="21.2" customHeight="1">
      <c r="A4" s="7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43" t="s">
        <v>49</v>
      </c>
    </row>
    <row r="5" spans="1:14" ht="24" customHeight="1">
      <c r="A5" s="8"/>
      <c r="B5" s="19"/>
      <c r="C5" s="25" t="s">
        <v>31</v>
      </c>
      <c r="D5" s="25" t="s">
        <v>32</v>
      </c>
      <c r="E5" s="25" t="s">
        <v>34</v>
      </c>
      <c r="F5" s="25" t="s">
        <v>35</v>
      </c>
      <c r="G5" s="25" t="s">
        <v>36</v>
      </c>
      <c r="H5" s="25" t="s">
        <v>38</v>
      </c>
      <c r="I5" s="25" t="s">
        <v>39</v>
      </c>
      <c r="J5" s="25" t="s">
        <v>40</v>
      </c>
      <c r="K5" s="25" t="s">
        <v>42</v>
      </c>
      <c r="L5" s="25" t="s">
        <v>45</v>
      </c>
      <c r="M5" s="44" t="s">
        <v>50</v>
      </c>
      <c r="N5" s="15"/>
    </row>
    <row r="6" spans="1:14" ht="23.25" customHeight="1">
      <c r="A6" s="9"/>
      <c r="B6" s="13"/>
      <c r="C6" s="22"/>
      <c r="D6" s="22"/>
      <c r="E6" s="22"/>
      <c r="F6" s="22"/>
      <c r="G6" s="22"/>
      <c r="H6" s="22"/>
      <c r="I6" s="22"/>
      <c r="J6" s="22"/>
      <c r="K6" s="22"/>
      <c r="L6" s="22"/>
      <c r="M6" s="45"/>
      <c r="N6" s="15"/>
    </row>
    <row r="7" spans="1:170" ht="18.75" customHeight="1">
      <c r="A7" s="10" t="s">
        <v>4</v>
      </c>
      <c r="B7" s="20" t="s">
        <v>15</v>
      </c>
      <c r="C7" s="26">
        <f>SUM(D7:M7)</f>
        <v>5802</v>
      </c>
      <c r="D7" s="31">
        <f>SUM(D8:D9)</f>
        <v>91</v>
      </c>
      <c r="E7" s="31">
        <f>SUM(E8:E9)</f>
        <v>396</v>
      </c>
      <c r="F7" s="31">
        <f>SUM(F8:F9)</f>
        <v>458</v>
      </c>
      <c r="G7" s="31">
        <f>SUM(G8:G9)</f>
        <v>1417</v>
      </c>
      <c r="H7" s="31">
        <f>SUM(H8:H9)</f>
        <v>603</v>
      </c>
      <c r="I7" s="31">
        <f>SUM(I8:I9)</f>
        <v>2622</v>
      </c>
      <c r="J7" s="31">
        <f>SUM(J8:J9)</f>
        <v>187</v>
      </c>
      <c r="K7" s="31">
        <f>SUM(K8:K9)</f>
        <v>2</v>
      </c>
      <c r="L7" s="31">
        <f>SUM(L8:L9)</f>
        <v>0</v>
      </c>
      <c r="M7" s="31">
        <f>SUM(M8:M9)</f>
        <v>26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47"/>
    </row>
    <row r="8" spans="1:170" ht="18.75" customHeight="1">
      <c r="A8" s="11"/>
      <c r="B8" s="21" t="s">
        <v>16</v>
      </c>
      <c r="C8" s="26">
        <f>SUM(D8:M8)</f>
        <v>2347</v>
      </c>
      <c r="D8" s="31">
        <v>30</v>
      </c>
      <c r="E8" s="31">
        <v>174</v>
      </c>
      <c r="F8" s="31">
        <v>190</v>
      </c>
      <c r="G8" s="31">
        <v>610</v>
      </c>
      <c r="H8" s="31">
        <v>218</v>
      </c>
      <c r="I8" s="31">
        <v>1025</v>
      </c>
      <c r="J8" s="31">
        <v>90</v>
      </c>
      <c r="K8" s="31">
        <v>1</v>
      </c>
      <c r="L8" s="31">
        <v>0</v>
      </c>
      <c r="M8" s="31">
        <v>9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47"/>
    </row>
    <row r="9" spans="1:170" ht="18.75" customHeight="1">
      <c r="A9" s="11"/>
      <c r="B9" s="21" t="s">
        <v>17</v>
      </c>
      <c r="C9" s="26">
        <f>SUM(D9:M9)</f>
        <v>3455</v>
      </c>
      <c r="D9" s="31">
        <v>61</v>
      </c>
      <c r="E9" s="31">
        <v>222</v>
      </c>
      <c r="F9" s="31">
        <v>268</v>
      </c>
      <c r="G9" s="31">
        <v>807</v>
      </c>
      <c r="H9" s="31">
        <v>385</v>
      </c>
      <c r="I9" s="31">
        <v>1597</v>
      </c>
      <c r="J9" s="31">
        <v>97</v>
      </c>
      <c r="K9" s="31">
        <v>1</v>
      </c>
      <c r="L9" s="31">
        <v>0</v>
      </c>
      <c r="M9" s="31">
        <v>17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47"/>
    </row>
    <row r="10" spans="1:170" ht="18.75" customHeight="1">
      <c r="A10" s="11"/>
      <c r="B10" s="21" t="s">
        <v>18</v>
      </c>
      <c r="C10" s="26">
        <f>SUM(D10:M10)</f>
        <v>12929</v>
      </c>
      <c r="D10" s="31">
        <f>SUM(D11:D12)</f>
        <v>215</v>
      </c>
      <c r="E10" s="31">
        <f>SUM(E11:E12)</f>
        <v>980</v>
      </c>
      <c r="F10" s="31">
        <f>SUM(F11:F12)</f>
        <v>1014</v>
      </c>
      <c r="G10" s="31">
        <f>SUM(G11:G12)</f>
        <v>3235</v>
      </c>
      <c r="H10" s="31">
        <f>SUM(H11:H12)</f>
        <v>1288</v>
      </c>
      <c r="I10" s="31">
        <f>SUM(I11:I12)</f>
        <v>5662</v>
      </c>
      <c r="J10" s="31">
        <f>SUM(J11:J12)</f>
        <v>464</v>
      </c>
      <c r="K10" s="31">
        <f>SUM(K11:K12)</f>
        <v>8</v>
      </c>
      <c r="L10" s="31">
        <f>SUM(L11:L12)</f>
        <v>0</v>
      </c>
      <c r="M10" s="31">
        <f>SUM(M11:M12)</f>
        <v>63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47"/>
    </row>
    <row r="11" spans="1:170" ht="18.75" customHeight="1">
      <c r="A11" s="11"/>
      <c r="B11" s="21" t="s">
        <v>16</v>
      </c>
      <c r="C11" s="26">
        <f>SUM(D11:M11)</f>
        <v>5989</v>
      </c>
      <c r="D11" s="31">
        <v>60</v>
      </c>
      <c r="E11" s="31">
        <v>464</v>
      </c>
      <c r="F11" s="31">
        <v>478</v>
      </c>
      <c r="G11" s="31">
        <v>1522</v>
      </c>
      <c r="H11" s="31">
        <v>544</v>
      </c>
      <c r="I11" s="31">
        <v>2624</v>
      </c>
      <c r="J11" s="31">
        <v>268</v>
      </c>
      <c r="K11" s="31">
        <v>7</v>
      </c>
      <c r="L11" s="31">
        <v>0</v>
      </c>
      <c r="M11" s="31">
        <v>22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47"/>
    </row>
    <row r="12" spans="1:170" ht="18.75" customHeight="1">
      <c r="A12" s="11"/>
      <c r="B12" s="21" t="s">
        <v>17</v>
      </c>
      <c r="C12" s="26">
        <f>SUM(D12:M12)</f>
        <v>6940</v>
      </c>
      <c r="D12" s="31">
        <v>155</v>
      </c>
      <c r="E12" s="31">
        <v>516</v>
      </c>
      <c r="F12" s="31">
        <v>536</v>
      </c>
      <c r="G12" s="31">
        <v>1713</v>
      </c>
      <c r="H12" s="31">
        <v>744</v>
      </c>
      <c r="I12" s="31">
        <v>3038</v>
      </c>
      <c r="J12" s="31">
        <v>196</v>
      </c>
      <c r="K12" s="31">
        <v>1</v>
      </c>
      <c r="L12" s="31">
        <v>0</v>
      </c>
      <c r="M12" s="31">
        <v>41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47"/>
    </row>
    <row r="13" spans="1:13" ht="18.75" customHeight="1">
      <c r="A13" s="10" t="s">
        <v>5</v>
      </c>
      <c r="B13" s="20" t="s">
        <v>19</v>
      </c>
      <c r="C13" s="26">
        <f>SUM(D13:M13)</f>
        <v>5543</v>
      </c>
      <c r="D13" s="31">
        <v>18</v>
      </c>
      <c r="E13" s="31">
        <v>314</v>
      </c>
      <c r="F13" s="31">
        <v>825</v>
      </c>
      <c r="G13" s="31">
        <v>933</v>
      </c>
      <c r="H13" s="31">
        <v>315</v>
      </c>
      <c r="I13" s="31">
        <v>178</v>
      </c>
      <c r="J13" s="31">
        <v>7</v>
      </c>
      <c r="K13" s="31">
        <v>0</v>
      </c>
      <c r="L13" s="31">
        <v>2953</v>
      </c>
      <c r="M13" s="31">
        <v>0</v>
      </c>
    </row>
    <row r="14" spans="1:13" ht="18.75" customHeight="1">
      <c r="A14" s="11"/>
      <c r="B14" s="21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8.75" customHeight="1">
      <c r="A15" s="11"/>
      <c r="B15" s="21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8.75" customHeight="1">
      <c r="A16" s="11"/>
      <c r="B16" s="21"/>
      <c r="C16" s="26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8.75" customHeight="1">
      <c r="A17" s="11"/>
      <c r="B17" s="21" t="s">
        <v>20</v>
      </c>
      <c r="C17" s="26">
        <f>SUM(D17:M17)</f>
        <v>10436</v>
      </c>
      <c r="D17" s="31">
        <v>18</v>
      </c>
      <c r="E17" s="31">
        <v>473</v>
      </c>
      <c r="F17" s="31">
        <v>1436</v>
      </c>
      <c r="G17" s="31">
        <v>1928</v>
      </c>
      <c r="H17" s="31">
        <v>904</v>
      </c>
      <c r="I17" s="31">
        <v>420</v>
      </c>
      <c r="J17" s="31">
        <v>11</v>
      </c>
      <c r="K17" s="31">
        <v>0</v>
      </c>
      <c r="L17" s="31">
        <v>5246</v>
      </c>
      <c r="M17" s="31">
        <v>0</v>
      </c>
    </row>
    <row r="18" spans="1:13" ht="18.75" customHeight="1">
      <c r="A18" s="11"/>
      <c r="B18" s="21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8.75" customHeight="1">
      <c r="A19" s="11"/>
      <c r="B19" s="21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8.75" customHeight="1">
      <c r="A20" s="11"/>
      <c r="B20" s="21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22.7" customHeight="1">
      <c r="A21" s="12" t="s">
        <v>6</v>
      </c>
      <c r="B21" s="20" t="s">
        <v>21</v>
      </c>
      <c r="C21" s="26">
        <f>SUM(D21:M21)</f>
        <v>532</v>
      </c>
      <c r="D21" s="31">
        <f>SUM(D22:D23)</f>
        <v>11</v>
      </c>
      <c r="E21" s="31">
        <f>SUM(E22:E23)</f>
        <v>36</v>
      </c>
      <c r="F21" s="31">
        <f>SUM(F22:F23)</f>
        <v>40</v>
      </c>
      <c r="G21" s="31">
        <f>SUM(G22:G23)</f>
        <v>151</v>
      </c>
      <c r="H21" s="31">
        <f>SUM(H22:H23)</f>
        <v>46</v>
      </c>
      <c r="I21" s="31">
        <f>SUM(I22:I23)</f>
        <v>223</v>
      </c>
      <c r="J21" s="31">
        <f>SUM(J22:J23)</f>
        <v>22</v>
      </c>
      <c r="K21" s="31">
        <f>SUM(K22:K23)</f>
        <v>0</v>
      </c>
      <c r="L21" s="31">
        <f>SUM(L22:L23)</f>
        <v>0</v>
      </c>
      <c r="M21" s="31">
        <f>SUM(M22:M23)</f>
        <v>3</v>
      </c>
    </row>
    <row r="22" spans="1:13" ht="18.75" customHeight="1">
      <c r="A22" s="11"/>
      <c r="B22" s="21" t="s">
        <v>16</v>
      </c>
      <c r="C22" s="26">
        <f>SUM(D22:M22)</f>
        <v>219</v>
      </c>
      <c r="D22" s="31">
        <v>4</v>
      </c>
      <c r="E22" s="31">
        <v>14</v>
      </c>
      <c r="F22" s="31">
        <v>19</v>
      </c>
      <c r="G22" s="31">
        <v>72</v>
      </c>
      <c r="H22" s="31">
        <v>11</v>
      </c>
      <c r="I22" s="31">
        <v>87</v>
      </c>
      <c r="J22" s="31">
        <v>10</v>
      </c>
      <c r="K22" s="31">
        <v>0</v>
      </c>
      <c r="L22" s="31">
        <v>0</v>
      </c>
      <c r="M22" s="31">
        <v>2</v>
      </c>
    </row>
    <row r="23" spans="1:13" ht="18.75" customHeight="1">
      <c r="A23" s="11"/>
      <c r="B23" s="21" t="s">
        <v>17</v>
      </c>
      <c r="C23" s="26">
        <f>SUM(D23:M23)</f>
        <v>313</v>
      </c>
      <c r="D23" s="31">
        <v>7</v>
      </c>
      <c r="E23" s="31">
        <v>22</v>
      </c>
      <c r="F23" s="31">
        <v>21</v>
      </c>
      <c r="G23" s="31">
        <v>79</v>
      </c>
      <c r="H23" s="31">
        <v>35</v>
      </c>
      <c r="I23" s="31">
        <v>136</v>
      </c>
      <c r="J23" s="31">
        <v>12</v>
      </c>
      <c r="K23" s="31">
        <v>0</v>
      </c>
      <c r="L23" s="31">
        <v>0</v>
      </c>
      <c r="M23" s="31">
        <v>1</v>
      </c>
    </row>
    <row r="24" spans="1:13" ht="18.75" customHeight="1">
      <c r="A24" s="11"/>
      <c r="B24" s="21" t="s">
        <v>22</v>
      </c>
      <c r="C24" s="26">
        <f>SUM(D24:M24)</f>
        <v>2950</v>
      </c>
      <c r="D24" s="31">
        <f>SUM(D25:D26)</f>
        <v>39</v>
      </c>
      <c r="E24" s="31">
        <f>SUM(E25:E26)</f>
        <v>223</v>
      </c>
      <c r="F24" s="31">
        <f>SUM(F25:F26)</f>
        <v>214</v>
      </c>
      <c r="G24" s="31">
        <f>SUM(G25:G26)</f>
        <v>741</v>
      </c>
      <c r="H24" s="31">
        <f>SUM(H25:H26)</f>
        <v>240</v>
      </c>
      <c r="I24" s="31">
        <f>SUM(I25:I26)</f>
        <v>1339</v>
      </c>
      <c r="J24" s="31">
        <f>SUM(J25:J26)</f>
        <v>134</v>
      </c>
      <c r="K24" s="31">
        <f>SUM(K25:K26)</f>
        <v>2</v>
      </c>
      <c r="L24" s="31">
        <f>SUM(L25:L26)</f>
        <v>0</v>
      </c>
      <c r="M24" s="31">
        <f>SUM(M25:M26)</f>
        <v>18</v>
      </c>
    </row>
    <row r="25" spans="1:13" ht="18.75" customHeight="1">
      <c r="A25" s="11"/>
      <c r="B25" s="21" t="s">
        <v>16</v>
      </c>
      <c r="C25" s="26">
        <f>SUM(D25:M25)</f>
        <v>1502</v>
      </c>
      <c r="D25" s="31">
        <v>12</v>
      </c>
      <c r="E25" s="31">
        <v>124</v>
      </c>
      <c r="F25" s="31">
        <v>119</v>
      </c>
      <c r="G25" s="31">
        <v>395</v>
      </c>
      <c r="H25" s="31">
        <v>104</v>
      </c>
      <c r="I25" s="31">
        <v>657</v>
      </c>
      <c r="J25" s="31">
        <v>82</v>
      </c>
      <c r="K25" s="31">
        <v>2</v>
      </c>
      <c r="L25" s="31">
        <v>0</v>
      </c>
      <c r="M25" s="31">
        <v>7</v>
      </c>
    </row>
    <row r="26" spans="1:13" ht="18.75" customHeight="1">
      <c r="A26" s="13"/>
      <c r="B26" s="21" t="s">
        <v>17</v>
      </c>
      <c r="C26" s="26">
        <f>SUM(D26:M26)</f>
        <v>1448</v>
      </c>
      <c r="D26" s="31">
        <v>27</v>
      </c>
      <c r="E26" s="31">
        <v>99</v>
      </c>
      <c r="F26" s="31">
        <v>95</v>
      </c>
      <c r="G26" s="31">
        <v>346</v>
      </c>
      <c r="H26" s="31">
        <v>136</v>
      </c>
      <c r="I26" s="31">
        <v>682</v>
      </c>
      <c r="J26" s="31">
        <v>52</v>
      </c>
      <c r="K26" s="31">
        <v>0</v>
      </c>
      <c r="L26" s="31">
        <v>0</v>
      </c>
      <c r="M26" s="31">
        <v>11</v>
      </c>
    </row>
    <row r="27" spans="1:13" ht="18.75" customHeight="1">
      <c r="A27" s="12" t="s">
        <v>7</v>
      </c>
      <c r="B27" s="20" t="s">
        <v>23</v>
      </c>
      <c r="C27" s="26">
        <f>SUM(D27:M27)</f>
        <v>684</v>
      </c>
      <c r="D27" s="31">
        <v>1</v>
      </c>
      <c r="E27" s="31">
        <v>19</v>
      </c>
      <c r="F27" s="31">
        <v>125</v>
      </c>
      <c r="G27" s="31">
        <v>133</v>
      </c>
      <c r="H27" s="31">
        <v>11</v>
      </c>
      <c r="I27" s="31">
        <v>9</v>
      </c>
      <c r="J27" s="31">
        <v>0</v>
      </c>
      <c r="K27" s="31">
        <v>0</v>
      </c>
      <c r="L27" s="31">
        <v>386</v>
      </c>
      <c r="M27" s="31">
        <v>0</v>
      </c>
    </row>
    <row r="28" spans="1:13" ht="18.75" customHeight="1">
      <c r="A28" s="11"/>
      <c r="B28" s="21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8.75" customHeight="1">
      <c r="A29" s="11"/>
      <c r="B29" s="21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8.75" customHeight="1">
      <c r="A30" s="11"/>
      <c r="B30" s="21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ht="18.75" customHeight="1">
      <c r="A31" s="11"/>
      <c r="B31" s="21" t="s">
        <v>24</v>
      </c>
      <c r="C31" s="26">
        <f>SUM(D31:M31)</f>
        <v>3741</v>
      </c>
      <c r="D31" s="31">
        <v>1</v>
      </c>
      <c r="E31" s="31">
        <v>177</v>
      </c>
      <c r="F31" s="31">
        <v>471</v>
      </c>
      <c r="G31" s="31">
        <v>866</v>
      </c>
      <c r="H31" s="31">
        <v>244</v>
      </c>
      <c r="I31" s="31">
        <v>270</v>
      </c>
      <c r="J31" s="31">
        <v>11</v>
      </c>
      <c r="K31" s="31">
        <v>0</v>
      </c>
      <c r="L31" s="31">
        <v>1701</v>
      </c>
      <c r="M31" s="31">
        <v>0</v>
      </c>
    </row>
    <row r="32" spans="1:13" ht="18.75" customHeight="1">
      <c r="A32" s="11"/>
      <c r="B32" s="21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46"/>
    </row>
    <row r="33" spans="1:13" ht="18.75" customHeight="1">
      <c r="A33" s="11"/>
      <c r="B33" s="21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46"/>
    </row>
    <row r="34" spans="1:13" ht="18.75" customHeight="1">
      <c r="A34" s="11"/>
      <c r="B34" s="21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46"/>
    </row>
    <row r="35" spans="1:13" ht="22.15" customHeight="1">
      <c r="A35" s="10" t="s">
        <v>8</v>
      </c>
      <c r="B35" s="20" t="s">
        <v>25</v>
      </c>
      <c r="C35" s="28">
        <f>IF(C7&lt;&gt;0,C13/C7,"--")</f>
        <v>0.955360220613582</v>
      </c>
      <c r="D35" s="28">
        <f>IF(D7&lt;&gt;0,D13/D7,"--")</f>
        <v>0.197802197802198</v>
      </c>
      <c r="E35" s="28">
        <f>IF(E7&lt;&gt;0,E13/E7,"--")</f>
        <v>0.792929292929293</v>
      </c>
      <c r="F35" s="28">
        <f>IF(F7&lt;&gt;0,F13/F7,"--")</f>
        <v>1.80131004366812</v>
      </c>
      <c r="G35" s="28">
        <f>IF(G7&lt;&gt;0,G13/G7,"--")</f>
        <v>0.658433309809457</v>
      </c>
      <c r="H35" s="28">
        <f>IF(H7&lt;&gt;0,H13/H7,"--")</f>
        <v>0.522388059701492</v>
      </c>
      <c r="I35" s="28">
        <f>IF(I7&lt;&gt;0,I13/I7,"--")</f>
        <v>0.0678871090770404</v>
      </c>
      <c r="J35" s="28">
        <f>IF(J7&lt;&gt;0,J13/J7,"--")</f>
        <v>0.0374331550802139</v>
      </c>
      <c r="K35" s="28">
        <f>IF(K7&lt;&gt;0,K13/K7,"--")</f>
        <v>0</v>
      </c>
      <c r="L35" s="28" t="str">
        <f>IF(L7&lt;&gt;0,L13/L7,"--")</f>
        <v>--</v>
      </c>
      <c r="M35" s="28">
        <f>IF(M7&lt;&gt;0,M13/M7,"--")</f>
        <v>0</v>
      </c>
    </row>
    <row r="36" spans="1:13" ht="22.15" customHeight="1">
      <c r="A36" s="13"/>
      <c r="B36" s="22" t="s">
        <v>26</v>
      </c>
      <c r="C36" s="28">
        <f>IF(C10&lt;&gt;0,C17/C10,"--")</f>
        <v>0.807177662618919</v>
      </c>
      <c r="D36" s="28">
        <f>IF(D10&lt;&gt;0,D17/D10,"--")</f>
        <v>0.0837209302325581</v>
      </c>
      <c r="E36" s="28">
        <f>IF(E10&lt;&gt;0,E17/E10,"--")</f>
        <v>0.48265306122449</v>
      </c>
      <c r="F36" s="28">
        <f>IF(F10&lt;&gt;0,F17/F10,"--")</f>
        <v>1.41617357001972</v>
      </c>
      <c r="G36" s="28">
        <f>IF(G10&lt;&gt;0,G17/G10,"--")</f>
        <v>0.595981452859351</v>
      </c>
      <c r="H36" s="28">
        <f>IF(H10&lt;&gt;0,H17/H10,"--")</f>
        <v>0.701863354037267</v>
      </c>
      <c r="I36" s="28">
        <f>IF(I10&lt;&gt;0,I17/I10,"--")</f>
        <v>0.074178735429177</v>
      </c>
      <c r="J36" s="28">
        <f>IF(J10&lt;&gt;0,J17/J10,"--")</f>
        <v>0.0237068965517241</v>
      </c>
      <c r="K36" s="28">
        <f>IF(K10&lt;&gt;0,K17/K10,"--")</f>
        <v>0</v>
      </c>
      <c r="L36" s="28" t="str">
        <f>IF(L10&lt;&gt;0,L17/L10,"--")</f>
        <v>--</v>
      </c>
      <c r="M36" s="28">
        <f>IF(M10&lt;&gt;0,M17/M10,"--")</f>
        <v>0</v>
      </c>
    </row>
    <row r="37" spans="1:13" ht="22.15" customHeight="1">
      <c r="A37" s="10" t="s">
        <v>9</v>
      </c>
      <c r="B37" s="20" t="s">
        <v>27</v>
      </c>
      <c r="C37" s="29">
        <f>IF(AND(C21=0,C7&lt;&gt;0),"-",IF(C7&lt;&gt;0,C21/C7,"--"))</f>
        <v>0.0916925198207515</v>
      </c>
      <c r="D37" s="29">
        <f>IF(AND(D21=0,D7&lt;&gt;0),"-",IF(D7&lt;&gt;0,D21/D7,"--"))</f>
        <v>0.120879120879121</v>
      </c>
      <c r="E37" s="29">
        <f>IF(AND(E21=0,E7&lt;&gt;0),"-",IF(E7&lt;&gt;0,E21/E7,"--"))</f>
        <v>0.0909090909090909</v>
      </c>
      <c r="F37" s="29">
        <f>IF(AND(F21=0,F7&lt;&gt;0),"-",IF(F7&lt;&gt;0,F21/F7,"--"))</f>
        <v>0.0873362445414847</v>
      </c>
      <c r="G37" s="29">
        <f>IF(AND(G21=0,G7&lt;&gt;0),"-",IF(G7&lt;&gt;0,G21/G7,"--"))</f>
        <v>0.106563161609033</v>
      </c>
      <c r="H37" s="29">
        <f>IF(AND(H21=0,H7&lt;&gt;0),"-",IF(H7&lt;&gt;0,H21/H7,"--"))</f>
        <v>0.0762852404643449</v>
      </c>
      <c r="I37" s="29">
        <f>IF(AND(I21=0,I7&lt;&gt;0),"-",IF(I7&lt;&gt;0,I21/I7,"--"))</f>
        <v>0.0850495804729214</v>
      </c>
      <c r="J37" s="29">
        <f>IF(AND(J21=0,J7&lt;&gt;0),"-",IF(J7&lt;&gt;0,J21/J7,"--"))</f>
        <v>0.117647058823529</v>
      </c>
      <c r="K37" s="29" t="str">
        <f>IF(AND(K21=0,K7&lt;&gt;0),"-",IF(K7&lt;&gt;0,K21/K7,"--"))</f>
        <v>-</v>
      </c>
      <c r="L37" s="29" t="str">
        <f>IF(AND(L21=0,L7&lt;&gt;0),"-",IF(L7&lt;&gt;0,L21/L7,"--"))</f>
        <v>--</v>
      </c>
      <c r="M37" s="29">
        <f>IF(AND(M21=0,M7&lt;&gt;0),"-",IF(M7&lt;&gt;0,M21/M7,"--"))</f>
        <v>0.115384615384615</v>
      </c>
    </row>
    <row r="38" spans="1:13" ht="22.15" customHeight="1">
      <c r="A38" s="13"/>
      <c r="B38" s="22" t="s">
        <v>28</v>
      </c>
      <c r="C38" s="29">
        <f>IF(AND(C24=0,C10&lt;&gt;0),"-",IF(C10&lt;&gt;0,C24/C10,"--"))</f>
        <v>0.228169231959162</v>
      </c>
      <c r="D38" s="29">
        <f>IF(AND(D24=0,D10&lt;&gt;0),"-",IF(D10&lt;&gt;0,D24/D10,"--"))</f>
        <v>0.181395348837209</v>
      </c>
      <c r="E38" s="29">
        <f>IF(AND(E24=0,E10&lt;&gt;0),"-",IF(E10&lt;&gt;0,E24/E10,"--"))</f>
        <v>0.227551020408163</v>
      </c>
      <c r="F38" s="29">
        <f>IF(AND(F24=0,F10&lt;&gt;0),"-",IF(F10&lt;&gt;0,F24/F10,"--"))</f>
        <v>0.211045364891519</v>
      </c>
      <c r="G38" s="29">
        <f>IF(AND(G24=0,G10&lt;&gt;0),"-",IF(G10&lt;&gt;0,G24/G10,"--"))</f>
        <v>0.229057187017002</v>
      </c>
      <c r="H38" s="29">
        <f>IF(AND(H24=0,H10&lt;&gt;0),"-",IF(H10&lt;&gt;0,H24/H10,"--"))</f>
        <v>0.186335403726708</v>
      </c>
      <c r="I38" s="29">
        <f>IF(AND(I24=0,I10&lt;&gt;0),"-",IF(I10&lt;&gt;0,I24/I10,"--"))</f>
        <v>0.236488873189686</v>
      </c>
      <c r="J38" s="29">
        <f>IF(AND(J24=0,J10&lt;&gt;0),"-",IF(J10&lt;&gt;0,J24/J10,"--"))</f>
        <v>0.288793103448276</v>
      </c>
      <c r="K38" s="29">
        <f>IF(AND(K24=0,K10&lt;&gt;0),"-",IF(K10&lt;&gt;0,K24/K10,"--"))</f>
        <v>0.25</v>
      </c>
      <c r="L38" s="29" t="str">
        <f>IF(AND(L24=0,L10&lt;&gt;0),"-",IF(L10&lt;&gt;0,L24/L10,"--"))</f>
        <v>--</v>
      </c>
      <c r="M38" s="29">
        <f>IF(AND(M24=0,M10&lt;&gt;0),"-",IF(M10&lt;&gt;0,M24/M10,"--"))</f>
        <v>0.285714285714286</v>
      </c>
    </row>
    <row r="39" spans="1:13" ht="22.15" customHeight="1">
      <c r="A39" s="10" t="s">
        <v>10</v>
      </c>
      <c r="B39" s="20" t="s">
        <v>29</v>
      </c>
      <c r="C39" s="29">
        <f>IF(AND(C27=0,C13&lt;&gt;0),"-",IF(C13&lt;&gt;0,C27/C13,"--"))</f>
        <v>0.123398881472127</v>
      </c>
      <c r="D39" s="29">
        <f>IF(AND(D27=0,D13&lt;&gt;0),"-",IF(D13&lt;&gt;0,D27/D13,"--"))</f>
        <v>0.0555555555555556</v>
      </c>
      <c r="E39" s="29">
        <f>IF(AND(E27=0,E13&lt;&gt;0),"-",IF(E13&lt;&gt;0,E27/E13,"--"))</f>
        <v>0.0605095541401274</v>
      </c>
      <c r="F39" s="29">
        <f>IF(AND(F27=0,F13&lt;&gt;0),"-",IF(F13&lt;&gt;0,F27/F13,"--"))</f>
        <v>0.151515151515152</v>
      </c>
      <c r="G39" s="29">
        <f>IF(AND(G27=0,G13&lt;&gt;0),"-",IF(G13&lt;&gt;0,G27/G13,"--"))</f>
        <v>0.142550911039657</v>
      </c>
      <c r="H39" s="29">
        <f>IF(AND(H27=0,H13&lt;&gt;0),"-",IF(H13&lt;&gt;0,H27/H13,"--"))</f>
        <v>0.0349206349206349</v>
      </c>
      <c r="I39" s="29">
        <f>IF(AND(I27=0,I13&lt;&gt;0),"-",IF(I13&lt;&gt;0,I27/I13,"--"))</f>
        <v>0.050561797752809</v>
      </c>
      <c r="J39" s="29" t="str">
        <f>IF(AND(J27=0,J13&lt;&gt;0),"-",IF(J13&lt;&gt;0,J27/J13,"--"))</f>
        <v>-</v>
      </c>
      <c r="K39" s="29" t="str">
        <f>IF(AND(K27=0,K13&lt;&gt;0),"-",IF(K13&lt;&gt;0,K27/K13,"--"))</f>
        <v>--</v>
      </c>
      <c r="L39" s="29">
        <f>IF(AND(L27=0,L13&lt;&gt;0),"-",IF(L13&lt;&gt;0,L27/L13,"--"))</f>
        <v>0.130714527599052</v>
      </c>
      <c r="M39" s="29" t="str">
        <f>IF(AND(M27=0,M13&lt;&gt;0),"-",IF(M13&lt;&gt;0,M27/M13,"--"))</f>
        <v>--</v>
      </c>
    </row>
    <row r="40" spans="1:13" ht="22.15" customHeight="1">
      <c r="A40" s="13"/>
      <c r="B40" s="22" t="s">
        <v>30</v>
      </c>
      <c r="C40" s="30">
        <f>IF(AND(C31=0,C17&lt;&gt;0),"-",IF(C17&lt;&gt;0,C31/C17,"--"))</f>
        <v>0.358470678420851</v>
      </c>
      <c r="D40" s="30">
        <f>IF(AND(D31=0,D17&lt;&gt;0),"-",IF(D17&lt;&gt;0,D31/D17,"--"))</f>
        <v>0.0555555555555556</v>
      </c>
      <c r="E40" s="30">
        <f>IF(AND(E31=0,E17&lt;&gt;0),"-",IF(E17&lt;&gt;0,E31/E17,"--"))</f>
        <v>0.374207188160677</v>
      </c>
      <c r="F40" s="30">
        <f>IF(AND(F31=0,F17&lt;&gt;0),"-",IF(F17&lt;&gt;0,F31/F17,"--"))</f>
        <v>0.327994428969359</v>
      </c>
      <c r="G40" s="30">
        <f>IF(AND(G31=0,G17&lt;&gt;0),"-",IF(G17&lt;&gt;0,G31/G17,"--"))</f>
        <v>0.449170124481328</v>
      </c>
      <c r="H40" s="30">
        <f>IF(AND(H31=0,H17&lt;&gt;0),"-",IF(H17&lt;&gt;0,H31/H17,"--"))</f>
        <v>0.269911504424779</v>
      </c>
      <c r="I40" s="30">
        <f>IF(AND(I31=0,I17&lt;&gt;0),"-",IF(I17&lt;&gt;0,I31/I17,"--"))</f>
        <v>0.642857142857143</v>
      </c>
      <c r="J40" s="30">
        <f>IF(AND(J31=0,J17&lt;&gt;0),"-",IF(J17&lt;&gt;0,J31/J17,"--"))</f>
        <v>1</v>
      </c>
      <c r="K40" s="30" t="str">
        <f>IF(AND(K31=0,K17&lt;&gt;0),"-",IF(K17&lt;&gt;0,K31/K17,"--"))</f>
        <v>--</v>
      </c>
      <c r="L40" s="30">
        <f>IF(AND(L31=0,L17&lt;&gt;0),"-",IF(L17&lt;&gt;0,L31/L17,"--"))</f>
        <v>0.324247045367899</v>
      </c>
      <c r="M40" s="30" t="str">
        <f>IF(AND(M31=0,M17&lt;&gt;0),"-",IF(M17&lt;&gt;0,M31/M17,"--"))</f>
        <v>--</v>
      </c>
    </row>
    <row r="41" spans="1:13" ht="50.25" customHeight="1">
      <c r="A41" s="14" t="s">
        <v>11</v>
      </c>
      <c r="B41" s="14"/>
      <c r="C41" s="14"/>
      <c r="D41" s="14" t="s">
        <v>33</v>
      </c>
      <c r="E41" s="23"/>
      <c r="F41" s="23"/>
      <c r="G41" s="33" t="s">
        <v>37</v>
      </c>
      <c r="H41" s="23"/>
      <c r="I41" s="14"/>
      <c r="J41" s="14" t="s">
        <v>41</v>
      </c>
      <c r="K41" s="14"/>
      <c r="L41" s="39" t="s">
        <v>46</v>
      </c>
      <c r="M41" s="39"/>
    </row>
    <row r="42" ht="15">
      <c r="A42" s="15" t="s">
        <v>12</v>
      </c>
    </row>
    <row r="43" spans="1:13" ht="15">
      <c r="A43" s="15" t="s">
        <v>13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15"/>
      <c r="M43" s="15"/>
    </row>
  </sheetData>
  <mergeCells count="16">
    <mergeCell ref="M5:M6"/>
    <mergeCell ref="L41:M41"/>
    <mergeCell ref="G2:K2"/>
    <mergeCell ref="A3:M3"/>
    <mergeCell ref="A4:L4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