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月 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<sst xmlns="http://schemas.openxmlformats.org/spreadsheetml/2006/main" count="57" uniqueCount="51">
  <si>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公 開 類 </t>
  </si>
  <si>
    <t>月    報</t>
  </si>
  <si>
    <t>臺中市就業服務之求職、求才及推介就業人數-按教育程度分</t>
  </si>
  <si>
    <t>中華民國110年7月</t>
  </si>
  <si>
    <t>求職人數</t>
  </si>
  <si>
    <t>求才人數</t>
  </si>
  <si>
    <t>求職推介
就業人數</t>
  </si>
  <si>
    <t>求才僱用
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</si>
  <si>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</si>
  <si>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</si>
  <si>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</si>
  <si>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</si>
  <si>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</si>
  <si>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</si>
  <si>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</si>
  <si>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</si>
  <si>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</si>
  <si>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</si>
  <si>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</si>
  <si>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</si>
  <si>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</si>
  <si>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</si>
  <si>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</si>
  <si>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</si>
  <si>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</si>
  <si>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</si>
  <si>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</si>
  <si>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</si>
  <si>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</si>
  <si>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</si>
  <si>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</si>
  <si>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</si>
  <si>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國小以下</t>
  </si>
  <si>
    <t>審核</t>
  </si>
  <si>
    <t>國中</t>
  </si>
  <si>
    <t>高中</t>
  </si>
  <si>
    <t>高職</t>
  </si>
  <si>
    <t>業務主管人員
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</si>
  <si>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</si>
  <si>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</si>
  <si>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</si>
  <si>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</si>
  <si>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</si>
  <si>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</si>
  <si>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</si>
  <si>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</si>
  <si>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 xml:space="preserve">中華民國110年8月9日編製
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</si>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</sst>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SimSu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9" fontId="0" fillId="0" borderId="0" xfId="23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/>
    <xf numFmtId="0" fontId="3" fillId="0" borderId="8" xfId="20" applyFont="1" applyBorder="1"/>
    <xf numFmtId="0" fontId="3" fillId="0" borderId="9" xfId="20" applyFont="1" applyBorder="1"/>
    <xf numFmtId="49" fontId="6" fillId="0" borderId="3" xfId="20" applyNumberFormat="1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0" fillId="0" borderId="0" xfId="21" applyFont="1"/>
    <xf numFmtId="0" fontId="3" fillId="0" borderId="3" xfId="20" applyFont="1" applyBorder="1"/>
    <xf numFmtId="0" fontId="3" fillId="0" borderId="14" xfId="20" applyFont="1" applyBorder="1" applyAlignment="1">
      <alignment horizontal="center" vertical="center"/>
    </xf>
    <xf numFmtId="189" fontId="3" fillId="0" borderId="0" xfId="22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8" fontId="3" fillId="0" borderId="0" xfId="23" applyNumberFormat="1" applyFont="1" applyAlignment="1">
      <alignment horizontal="right"/>
    </xf>
    <xf numFmtId="10" fontId="3" fillId="0" borderId="0" xfId="23" applyNumberFormat="1" applyFont="1" applyAlignment="1">
      <alignment horizontal="right"/>
    </xf>
    <xf numFmtId="10" fontId="3" fillId="0" borderId="4" xfId="23" applyNumberFormat="1" applyFont="1" applyBorder="1" applyAlignment="1">
      <alignment horizontal="right"/>
    </xf>
    <xf numFmtId="189" fontId="7" fillId="0" borderId="0" xfId="22" applyNumberFormat="1" applyFont="1" applyAlignment="1">
      <alignment horizontal="right" vertical="center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8" fillId="0" borderId="6" xfId="20" applyFont="1" applyBorder="1" applyAlignment="1">
      <alignment vertical="center" wrapText="1"/>
    </xf>
    <xf numFmtId="0" fontId="3" fillId="0" borderId="15" xfId="20" applyFont="1" applyBorder="1" applyAlignment="1">
      <alignment horizontal="right"/>
    </xf>
    <xf numFmtId="0" fontId="4" fillId="0" borderId="0" xfId="20" applyFont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vertical="center"/>
    </xf>
    <xf numFmtId="49" fontId="3" fillId="0" borderId="3" xfId="20" applyNumberFormat="1" applyFont="1" applyBorder="1" applyAlignment="1">
      <alignment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189" fontId="3" fillId="0" borderId="0" xfId="20" applyNumberFormat="1" applyFont="1" applyAlignment="1">
      <alignment horizontal="right"/>
    </xf>
    <xf numFmtId="0" fontId="3" fillId="0" borderId="6" xfId="2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  <cellStyle name="百分比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N43"/>
  <sheetViews>
    <sheetView tabSelected="1" zoomScale="88" zoomScaleNormal="88" workbookViewId="0" topLeftCell="A18">
      <selection activeCell="R40" sqref="R40"/>
    </sheetView>
  </sheetViews>
  <sheetFormatPr defaultColWidth="9.00390625" defaultRowHeight="15"/>
  <cols>
    <col min="1" max="1" width="14.7109375" style="0" customWidth="1"/>
    <col min="2" max="2" width="17.28125" style="0" customWidth="1"/>
    <col min="3" max="3" width="16.00390625" style="0" customWidth="1"/>
    <col min="4" max="11" width="14.7109375" style="0" customWidth="1"/>
    <col min="12" max="12" width="14.140625" style="0" customWidth="1"/>
    <col min="13" max="13" width="19.57421875" style="0" customWidth="1"/>
  </cols>
  <sheetData>
    <row r="1" spans="1:13" ht="30" customHeight="1">
      <c r="A1" s="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34"/>
      <c r="L1" s="37" t="s">
        <v>43</v>
      </c>
      <c r="M1" s="40" t="s">
        <v>47</v>
      </c>
    </row>
    <row r="2" spans="1:13" ht="30" customHeight="1">
      <c r="A2" s="5" t="s">
        <v>1</v>
      </c>
      <c r="B2" s="17" t="s">
        <v>14</v>
      </c>
      <c r="C2" s="24"/>
      <c r="D2" s="24"/>
      <c r="E2" s="24"/>
      <c r="F2" s="24"/>
      <c r="G2" s="32"/>
      <c r="H2" s="32"/>
      <c r="I2" s="32"/>
      <c r="J2" s="32"/>
      <c r="K2" s="35"/>
      <c r="L2" s="38" t="s">
        <v>44</v>
      </c>
      <c r="M2" s="41" t="s">
        <v>48</v>
      </c>
    </row>
    <row r="3" spans="1:13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36"/>
      <c r="L3" s="6"/>
      <c r="M3" s="42"/>
    </row>
    <row r="4" spans="1:13" ht="21.2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43" t="s">
        <v>49</v>
      </c>
    </row>
    <row r="5" spans="1:14" ht="24" customHeight="1">
      <c r="A5" s="8"/>
      <c r="B5" s="19"/>
      <c r="C5" s="25" t="s">
        <v>31</v>
      </c>
      <c r="D5" s="25" t="s">
        <v>32</v>
      </c>
      <c r="E5" s="25" t="s">
        <v>34</v>
      </c>
      <c r="F5" s="25" t="s">
        <v>35</v>
      </c>
      <c r="G5" s="25" t="s">
        <v>36</v>
      </c>
      <c r="H5" s="25" t="s">
        <v>38</v>
      </c>
      <c r="I5" s="25" t="s">
        <v>39</v>
      </c>
      <c r="J5" s="25" t="s">
        <v>40</v>
      </c>
      <c r="K5" s="25" t="s">
        <v>42</v>
      </c>
      <c r="L5" s="25" t="s">
        <v>45</v>
      </c>
      <c r="M5" s="44" t="s">
        <v>50</v>
      </c>
      <c r="N5" s="15"/>
    </row>
    <row r="6" spans="1:14" ht="23.25" customHeight="1">
      <c r="A6" s="9"/>
      <c r="B6" s="13"/>
      <c r="C6" s="22"/>
      <c r="D6" s="22"/>
      <c r="E6" s="22"/>
      <c r="F6" s="22"/>
      <c r="G6" s="22"/>
      <c r="H6" s="22"/>
      <c r="I6" s="22"/>
      <c r="J6" s="22"/>
      <c r="K6" s="22"/>
      <c r="L6" s="22"/>
      <c r="M6" s="45"/>
      <c r="N6" s="15"/>
    </row>
    <row r="7" spans="1:170" ht="18.75" customHeight="1">
      <c r="A7" s="10" t="s">
        <v>4</v>
      </c>
      <c r="B7" s="20" t="s">
        <v>15</v>
      </c>
      <c r="C7" s="26">
        <f>SUM(D7:M7)</f>
        <v>5057</v>
      </c>
      <c r="D7" s="31">
        <f>SUM(D8:D9)</f>
        <v>71</v>
      </c>
      <c r="E7" s="31">
        <f>SUM(E8:E9)</f>
        <v>341</v>
      </c>
      <c r="F7" s="31">
        <f>SUM(F8:F9)</f>
        <v>401</v>
      </c>
      <c r="G7" s="31">
        <f>SUM(G8:G9)</f>
        <v>1126</v>
      </c>
      <c r="H7" s="31">
        <f>SUM(H8:H9)</f>
        <v>423</v>
      </c>
      <c r="I7" s="31">
        <f>SUM(I8:I9)</f>
        <v>2501</v>
      </c>
      <c r="J7" s="31">
        <f>SUM(J8:J9)</f>
        <v>138</v>
      </c>
      <c r="K7" s="31">
        <f>SUM(K8:K9)</f>
        <v>0</v>
      </c>
      <c r="L7" s="31">
        <f>SUM(L8:L9)</f>
        <v>0</v>
      </c>
      <c r="M7" s="31">
        <f>SUM(M8:M9)</f>
        <v>56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47"/>
    </row>
    <row r="8" spans="1:170" ht="18.75" customHeight="1">
      <c r="A8" s="11"/>
      <c r="B8" s="21" t="s">
        <v>16</v>
      </c>
      <c r="C8" s="26">
        <f>SUM(D8:M8)</f>
        <v>2046</v>
      </c>
      <c r="D8" s="31">
        <v>22</v>
      </c>
      <c r="E8" s="31">
        <v>158</v>
      </c>
      <c r="F8" s="31">
        <v>189</v>
      </c>
      <c r="G8" s="31">
        <v>493</v>
      </c>
      <c r="H8" s="31">
        <v>157</v>
      </c>
      <c r="I8" s="31">
        <v>916</v>
      </c>
      <c r="J8" s="31">
        <v>84</v>
      </c>
      <c r="K8" s="31">
        <v>0</v>
      </c>
      <c r="L8" s="31">
        <v>0</v>
      </c>
      <c r="M8" s="31">
        <v>27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47"/>
    </row>
    <row r="9" spans="1:170" ht="18.75" customHeight="1">
      <c r="A9" s="11"/>
      <c r="B9" s="21" t="s">
        <v>17</v>
      </c>
      <c r="C9" s="26">
        <f>SUM(D9:M9)</f>
        <v>3011</v>
      </c>
      <c r="D9" s="31">
        <v>49</v>
      </c>
      <c r="E9" s="31">
        <v>183</v>
      </c>
      <c r="F9" s="31">
        <v>212</v>
      </c>
      <c r="G9" s="31">
        <v>633</v>
      </c>
      <c r="H9" s="31">
        <v>266</v>
      </c>
      <c r="I9" s="31">
        <v>1585</v>
      </c>
      <c r="J9" s="31">
        <v>54</v>
      </c>
      <c r="K9" s="31">
        <v>0</v>
      </c>
      <c r="L9" s="31">
        <v>0</v>
      </c>
      <c r="M9" s="31">
        <v>29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47"/>
    </row>
    <row r="10" spans="1:170" ht="18.75" customHeight="1">
      <c r="A10" s="11"/>
      <c r="B10" s="21" t="s">
        <v>18</v>
      </c>
      <c r="C10" s="26">
        <f>SUM(D10:M10)</f>
        <v>14133</v>
      </c>
      <c r="D10" s="31">
        <f>SUM(D11:D12)</f>
        <v>233</v>
      </c>
      <c r="E10" s="31">
        <f>SUM(E11:E12)</f>
        <v>1023</v>
      </c>
      <c r="F10" s="31">
        <f>SUM(F11:F12)</f>
        <v>1139</v>
      </c>
      <c r="G10" s="31">
        <f>SUM(G11:G12)</f>
        <v>3371</v>
      </c>
      <c r="H10" s="31">
        <f>SUM(H11:H12)</f>
        <v>1398</v>
      </c>
      <c r="I10" s="31">
        <f>SUM(I11:I12)</f>
        <v>6445</v>
      </c>
      <c r="J10" s="31">
        <f>SUM(J11:J12)</f>
        <v>423</v>
      </c>
      <c r="K10" s="31">
        <f>SUM(K11:K12)</f>
        <v>5</v>
      </c>
      <c r="L10" s="31">
        <f>SUM(L11:L12)</f>
        <v>0</v>
      </c>
      <c r="M10" s="31">
        <f>SUM(M11:M12)</f>
        <v>96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47"/>
    </row>
    <row r="11" spans="1:170" ht="18.75" customHeight="1">
      <c r="A11" s="11"/>
      <c r="B11" s="21" t="s">
        <v>16</v>
      </c>
      <c r="C11" s="26">
        <f>SUM(D11:M11)</f>
        <v>6091</v>
      </c>
      <c r="D11" s="31">
        <v>65</v>
      </c>
      <c r="E11" s="31">
        <v>470</v>
      </c>
      <c r="F11" s="31">
        <v>525</v>
      </c>
      <c r="G11" s="31">
        <v>1510</v>
      </c>
      <c r="H11" s="31">
        <v>565</v>
      </c>
      <c r="I11" s="31">
        <v>2665</v>
      </c>
      <c r="J11" s="31">
        <v>247</v>
      </c>
      <c r="K11" s="31">
        <v>4</v>
      </c>
      <c r="L11" s="31">
        <v>0</v>
      </c>
      <c r="M11" s="31">
        <v>40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47"/>
    </row>
    <row r="12" spans="1:170" ht="18.75" customHeight="1">
      <c r="A12" s="11"/>
      <c r="B12" s="21" t="s">
        <v>17</v>
      </c>
      <c r="C12" s="26">
        <f>SUM(D12:M12)</f>
        <v>8042</v>
      </c>
      <c r="D12" s="31">
        <v>168</v>
      </c>
      <c r="E12" s="31">
        <v>553</v>
      </c>
      <c r="F12" s="31">
        <v>614</v>
      </c>
      <c r="G12" s="31">
        <v>1861</v>
      </c>
      <c r="H12" s="31">
        <v>833</v>
      </c>
      <c r="I12" s="31">
        <v>3780</v>
      </c>
      <c r="J12" s="31">
        <v>176</v>
      </c>
      <c r="K12" s="31">
        <v>1</v>
      </c>
      <c r="L12" s="31">
        <v>0</v>
      </c>
      <c r="M12" s="31">
        <v>56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47"/>
    </row>
    <row r="13" spans="1:13" ht="18.75" customHeight="1">
      <c r="A13" s="10" t="s">
        <v>5</v>
      </c>
      <c r="B13" s="20" t="s">
        <v>19</v>
      </c>
      <c r="C13" s="26">
        <f>SUM(D13:M13)</f>
        <v>5855</v>
      </c>
      <c r="D13" s="31">
        <v>21</v>
      </c>
      <c r="E13" s="31">
        <v>164</v>
      </c>
      <c r="F13" s="31">
        <v>730</v>
      </c>
      <c r="G13" s="31">
        <v>870</v>
      </c>
      <c r="H13" s="31">
        <v>480</v>
      </c>
      <c r="I13" s="31">
        <v>902</v>
      </c>
      <c r="J13" s="31">
        <v>62</v>
      </c>
      <c r="K13" s="31">
        <v>5</v>
      </c>
      <c r="L13" s="31">
        <v>2621</v>
      </c>
      <c r="M13" s="31">
        <v>0</v>
      </c>
    </row>
    <row r="14" spans="1:13" ht="18.75" customHeight="1">
      <c r="A14" s="11"/>
      <c r="B14" s="21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8.75" customHeight="1">
      <c r="A15" s="11"/>
      <c r="B15" s="21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8.75" customHeight="1">
      <c r="A16" s="1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8.75" customHeight="1">
      <c r="A17" s="11"/>
      <c r="B17" s="21" t="s">
        <v>20</v>
      </c>
      <c r="C17" s="26">
        <f>SUM(D17:M17)</f>
        <v>10399</v>
      </c>
      <c r="D17" s="31">
        <v>38</v>
      </c>
      <c r="E17" s="31">
        <v>448</v>
      </c>
      <c r="F17" s="31">
        <v>1364</v>
      </c>
      <c r="G17" s="31">
        <v>1672</v>
      </c>
      <c r="H17" s="31">
        <v>777</v>
      </c>
      <c r="I17" s="31">
        <v>1062</v>
      </c>
      <c r="J17" s="31">
        <v>69</v>
      </c>
      <c r="K17" s="31">
        <v>5</v>
      </c>
      <c r="L17" s="31">
        <v>4964</v>
      </c>
      <c r="M17" s="31">
        <v>0</v>
      </c>
    </row>
    <row r="18" spans="1:13" ht="18.75" customHeight="1">
      <c r="A18" s="11"/>
      <c r="B18" s="21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8.75" customHeight="1">
      <c r="A19" s="11"/>
      <c r="B19" s="21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8.75" customHeight="1">
      <c r="A20" s="11"/>
      <c r="B20" s="21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2.7" customHeight="1">
      <c r="A21" s="12" t="s">
        <v>6</v>
      </c>
      <c r="B21" s="20" t="s">
        <v>21</v>
      </c>
      <c r="C21" s="26">
        <f>SUM(D21:M21)</f>
        <v>814</v>
      </c>
      <c r="D21" s="31">
        <f>SUM(D22:D23)</f>
        <v>6</v>
      </c>
      <c r="E21" s="31">
        <f>SUM(E22:E23)</f>
        <v>28</v>
      </c>
      <c r="F21" s="31">
        <f>SUM(F22:F23)</f>
        <v>56</v>
      </c>
      <c r="G21" s="31">
        <f>SUM(G22:G23)</f>
        <v>138</v>
      </c>
      <c r="H21" s="31">
        <f>SUM(H22:H23)</f>
        <v>38</v>
      </c>
      <c r="I21" s="31">
        <f>SUM(I22:I23)</f>
        <v>520</v>
      </c>
      <c r="J21" s="31">
        <f>SUM(J22:J23)</f>
        <v>6</v>
      </c>
      <c r="K21" s="31">
        <f>SUM(K22:K23)</f>
        <v>0</v>
      </c>
      <c r="L21" s="31">
        <f>SUM(L22:L23)</f>
        <v>0</v>
      </c>
      <c r="M21" s="31">
        <f>SUM(M22:M23)</f>
        <v>22</v>
      </c>
    </row>
    <row r="22" spans="1:13" ht="18.75" customHeight="1">
      <c r="A22" s="11"/>
      <c r="B22" s="21" t="s">
        <v>16</v>
      </c>
      <c r="C22" s="26">
        <f>SUM(D22:M22)</f>
        <v>314</v>
      </c>
      <c r="D22" s="31">
        <v>3</v>
      </c>
      <c r="E22" s="31">
        <v>11</v>
      </c>
      <c r="F22" s="31">
        <v>30</v>
      </c>
      <c r="G22" s="31">
        <v>71</v>
      </c>
      <c r="H22" s="31">
        <v>12</v>
      </c>
      <c r="I22" s="31">
        <v>175</v>
      </c>
      <c r="J22" s="31">
        <v>3</v>
      </c>
      <c r="K22" s="31">
        <v>0</v>
      </c>
      <c r="L22" s="31">
        <v>0</v>
      </c>
      <c r="M22" s="31">
        <v>9</v>
      </c>
    </row>
    <row r="23" spans="1:13" ht="18.75" customHeight="1">
      <c r="A23" s="11"/>
      <c r="B23" s="21" t="s">
        <v>17</v>
      </c>
      <c r="C23" s="26">
        <f>SUM(D23:M23)</f>
        <v>500</v>
      </c>
      <c r="D23" s="31">
        <v>3</v>
      </c>
      <c r="E23" s="31">
        <v>17</v>
      </c>
      <c r="F23" s="31">
        <v>26</v>
      </c>
      <c r="G23" s="31">
        <v>67</v>
      </c>
      <c r="H23" s="31">
        <v>26</v>
      </c>
      <c r="I23" s="31">
        <v>345</v>
      </c>
      <c r="J23" s="31">
        <v>3</v>
      </c>
      <c r="K23" s="31">
        <v>0</v>
      </c>
      <c r="L23" s="31">
        <v>0</v>
      </c>
      <c r="M23" s="31">
        <v>13</v>
      </c>
    </row>
    <row r="24" spans="1:13" ht="18.75" customHeight="1">
      <c r="A24" s="11"/>
      <c r="B24" s="21" t="s">
        <v>22</v>
      </c>
      <c r="C24" s="26">
        <f>SUM(D24:M24)</f>
        <v>3919</v>
      </c>
      <c r="D24" s="31">
        <f>SUM(D25:D26)</f>
        <v>63</v>
      </c>
      <c r="E24" s="31">
        <f>SUM(E25:E26)</f>
        <v>276</v>
      </c>
      <c r="F24" s="31">
        <f>SUM(F25:F26)</f>
        <v>313</v>
      </c>
      <c r="G24" s="31">
        <f>SUM(G25:G26)</f>
        <v>908</v>
      </c>
      <c r="H24" s="31">
        <f>SUM(H25:H26)</f>
        <v>305</v>
      </c>
      <c r="I24" s="31">
        <f>SUM(I25:I26)</f>
        <v>1926</v>
      </c>
      <c r="J24" s="31">
        <f>SUM(J25:J26)</f>
        <v>89</v>
      </c>
      <c r="K24" s="31">
        <f>SUM(K25:K26)</f>
        <v>1</v>
      </c>
      <c r="L24" s="31">
        <f>SUM(L25:L26)</f>
        <v>0</v>
      </c>
      <c r="M24" s="31">
        <f>SUM(M25:M26)</f>
        <v>38</v>
      </c>
    </row>
    <row r="25" spans="1:13" ht="18.75" customHeight="1">
      <c r="A25" s="11"/>
      <c r="B25" s="21" t="s">
        <v>16</v>
      </c>
      <c r="C25" s="26">
        <f>SUM(D25:M25)</f>
        <v>1829</v>
      </c>
      <c r="D25" s="31">
        <v>20</v>
      </c>
      <c r="E25" s="31">
        <v>128</v>
      </c>
      <c r="F25" s="31">
        <v>163</v>
      </c>
      <c r="G25" s="31">
        <v>454</v>
      </c>
      <c r="H25" s="31">
        <v>135</v>
      </c>
      <c r="I25" s="31">
        <v>863</v>
      </c>
      <c r="J25" s="31">
        <v>51</v>
      </c>
      <c r="K25" s="31">
        <v>1</v>
      </c>
      <c r="L25" s="31">
        <v>0</v>
      </c>
      <c r="M25" s="31">
        <v>14</v>
      </c>
    </row>
    <row r="26" spans="1:13" ht="18.75" customHeight="1">
      <c r="A26" s="13"/>
      <c r="B26" s="21" t="s">
        <v>17</v>
      </c>
      <c r="C26" s="26">
        <f>SUM(D26:M26)</f>
        <v>2090</v>
      </c>
      <c r="D26" s="31">
        <v>43</v>
      </c>
      <c r="E26" s="31">
        <v>148</v>
      </c>
      <c r="F26" s="31">
        <v>150</v>
      </c>
      <c r="G26" s="31">
        <v>454</v>
      </c>
      <c r="H26" s="31">
        <v>170</v>
      </c>
      <c r="I26" s="31">
        <v>1063</v>
      </c>
      <c r="J26" s="31">
        <v>38</v>
      </c>
      <c r="K26" s="31">
        <v>0</v>
      </c>
      <c r="L26" s="31">
        <v>0</v>
      </c>
      <c r="M26" s="31">
        <v>24</v>
      </c>
    </row>
    <row r="27" spans="1:13" ht="18.75" customHeight="1">
      <c r="A27" s="12" t="s">
        <v>7</v>
      </c>
      <c r="B27" s="20" t="s">
        <v>23</v>
      </c>
      <c r="C27" s="26">
        <f>SUM(D27:M27)</f>
        <v>939</v>
      </c>
      <c r="D27" s="31">
        <v>2</v>
      </c>
      <c r="E27" s="31">
        <v>10</v>
      </c>
      <c r="F27" s="31">
        <v>94</v>
      </c>
      <c r="G27" s="31">
        <v>103</v>
      </c>
      <c r="H27" s="31">
        <v>38</v>
      </c>
      <c r="I27" s="31">
        <v>318</v>
      </c>
      <c r="J27" s="31">
        <v>0</v>
      </c>
      <c r="K27" s="31">
        <v>0</v>
      </c>
      <c r="L27" s="31">
        <v>374</v>
      </c>
      <c r="M27" s="31">
        <v>0</v>
      </c>
    </row>
    <row r="28" spans="1:13" ht="18.75" customHeight="1">
      <c r="A28" s="11"/>
      <c r="B28" s="21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8.75" customHeight="1">
      <c r="A29" s="11"/>
      <c r="B29" s="21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8.75" customHeight="1">
      <c r="A30" s="11"/>
      <c r="B30" s="21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8.75" customHeight="1">
      <c r="A31" s="11"/>
      <c r="B31" s="21" t="s">
        <v>24</v>
      </c>
      <c r="C31" s="26">
        <f>SUM(D31:M31)</f>
        <v>4987</v>
      </c>
      <c r="D31" s="31">
        <v>5</v>
      </c>
      <c r="E31" s="31">
        <v>212</v>
      </c>
      <c r="F31" s="31">
        <v>708</v>
      </c>
      <c r="G31" s="31">
        <v>795</v>
      </c>
      <c r="H31" s="31">
        <v>529</v>
      </c>
      <c r="I31" s="31">
        <v>413</v>
      </c>
      <c r="J31" s="31">
        <v>1</v>
      </c>
      <c r="K31" s="31">
        <v>0</v>
      </c>
      <c r="L31" s="31">
        <v>2324</v>
      </c>
      <c r="M31" s="31">
        <v>0</v>
      </c>
    </row>
    <row r="32" spans="1:13" ht="18.75" customHeight="1">
      <c r="A32" s="11"/>
      <c r="B32" s="2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6"/>
    </row>
    <row r="33" spans="1:13" ht="18.75" customHeight="1">
      <c r="A33" s="11"/>
      <c r="B33" s="2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6"/>
    </row>
    <row r="34" spans="1:13" ht="18.75" customHeight="1">
      <c r="A34" s="11"/>
      <c r="B34" s="2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6"/>
    </row>
    <row r="35" spans="1:13" ht="22.15" customHeight="1">
      <c r="A35" s="10" t="s">
        <v>8</v>
      </c>
      <c r="B35" s="20" t="s">
        <v>25</v>
      </c>
      <c r="C35" s="28">
        <f>IF(C7&lt;&gt;0,C13/C7,"--")</f>
        <v>1.15780106782677</v>
      </c>
      <c r="D35" s="28">
        <f>IF(D7&lt;&gt;0,D13/D7,"--")</f>
        <v>0.295774647887324</v>
      </c>
      <c r="E35" s="28">
        <f>IF(E7&lt;&gt;0,E13/E7,"--")</f>
        <v>0.480938416422287</v>
      </c>
      <c r="F35" s="28">
        <f>IF(F7&lt;&gt;0,F13/F7,"--")</f>
        <v>1.82044887780549</v>
      </c>
      <c r="G35" s="28">
        <f>IF(G7&lt;&gt;0,G13/G7,"--")</f>
        <v>0.772646536412078</v>
      </c>
      <c r="H35" s="28">
        <f>IF(H7&lt;&gt;0,H13/H7,"--")</f>
        <v>1.13475177304965</v>
      </c>
      <c r="I35" s="28">
        <f>IF(I7&lt;&gt;0,I13/I7,"--")</f>
        <v>0.360655737704918</v>
      </c>
      <c r="J35" s="28">
        <f>IF(J7&lt;&gt;0,J13/J7,"--")</f>
        <v>0.449275362318841</v>
      </c>
      <c r="K35" s="28" t="str">
        <f>IF(K7&lt;&gt;0,K13/K7,"--")</f>
        <v>--</v>
      </c>
      <c r="L35" s="28" t="str">
        <f>IF(L7&lt;&gt;0,L13/L7,"--")</f>
        <v>--</v>
      </c>
      <c r="M35" s="28">
        <f>IF(M7&lt;&gt;0,M13/M7,"--")</f>
        <v>0</v>
      </c>
    </row>
    <row r="36" spans="1:13" ht="22.15" customHeight="1">
      <c r="A36" s="13"/>
      <c r="B36" s="22" t="s">
        <v>26</v>
      </c>
      <c r="C36" s="28">
        <f>IF(C10&lt;&gt;0,C17/C10,"--")</f>
        <v>0.735795655557914</v>
      </c>
      <c r="D36" s="28">
        <f>IF(D10&lt;&gt;0,D17/D10,"--")</f>
        <v>0.163090128755365</v>
      </c>
      <c r="E36" s="28">
        <f>IF(E10&lt;&gt;0,E17/E10,"--")</f>
        <v>0.437927663734115</v>
      </c>
      <c r="F36" s="28">
        <f>IF(F10&lt;&gt;0,F17/F10,"--")</f>
        <v>1.19754170324846</v>
      </c>
      <c r="G36" s="28">
        <f>IF(G10&lt;&gt;0,G17/G10,"--")</f>
        <v>0.495995253633937</v>
      </c>
      <c r="H36" s="28">
        <f>IF(H10&lt;&gt;0,H17/H10,"--")</f>
        <v>0.555793991416309</v>
      </c>
      <c r="I36" s="28">
        <f>IF(I10&lt;&gt;0,I17/I10,"--")</f>
        <v>0.16477889837083</v>
      </c>
      <c r="J36" s="28">
        <f>IF(J10&lt;&gt;0,J17/J10,"--")</f>
        <v>0.163120567375887</v>
      </c>
      <c r="K36" s="28">
        <f>IF(K10&lt;&gt;0,K17/K10,"--")</f>
        <v>1</v>
      </c>
      <c r="L36" s="28" t="str">
        <f>IF(L10&lt;&gt;0,L17/L10,"--")</f>
        <v>--</v>
      </c>
      <c r="M36" s="28">
        <f>IF(M10&lt;&gt;0,M17/M10,"--")</f>
        <v>0</v>
      </c>
    </row>
    <row r="37" spans="1:13" ht="22.15" customHeight="1">
      <c r="A37" s="10" t="s">
        <v>9</v>
      </c>
      <c r="B37" s="20" t="s">
        <v>27</v>
      </c>
      <c r="C37" s="29">
        <f>IF(AND(C21=0,C7&lt;&gt;0),"-",IF(C7&lt;&gt;0,C21/C7,"--"))</f>
        <v>0.160964999011272</v>
      </c>
      <c r="D37" s="29">
        <f>IF(AND(D21=0,D7&lt;&gt;0),"-",IF(D7&lt;&gt;0,D21/D7,"--"))</f>
        <v>0.0845070422535211</v>
      </c>
      <c r="E37" s="29">
        <f>IF(AND(E21=0,E7&lt;&gt;0),"-",IF(E7&lt;&gt;0,E21/E7,"--"))</f>
        <v>0.0821114369501466</v>
      </c>
      <c r="F37" s="29">
        <f>IF(AND(F21=0,F7&lt;&gt;0),"-",IF(F7&lt;&gt;0,F21/F7,"--"))</f>
        <v>0.139650872817955</v>
      </c>
      <c r="G37" s="29">
        <f>IF(AND(G21=0,G7&lt;&gt;0),"-",IF(G7&lt;&gt;0,G21/G7,"--"))</f>
        <v>0.122557726465364</v>
      </c>
      <c r="H37" s="29">
        <f>IF(AND(H21=0,H7&lt;&gt;0),"-",IF(H7&lt;&gt;0,H21/H7,"--"))</f>
        <v>0.0898345153664303</v>
      </c>
      <c r="I37" s="29">
        <f>IF(AND(I21=0,I7&lt;&gt;0),"-",IF(I7&lt;&gt;0,I21/I7,"--"))</f>
        <v>0.207916833266693</v>
      </c>
      <c r="J37" s="29">
        <f>IF(AND(J21=0,J7&lt;&gt;0),"-",IF(J7&lt;&gt;0,J21/J7,"--"))</f>
        <v>0.0434782608695652</v>
      </c>
      <c r="K37" s="29" t="str">
        <f>IF(AND(K21=0,K7&lt;&gt;0),"-",IF(K7&lt;&gt;0,K21/K7,"--"))</f>
        <v>--</v>
      </c>
      <c r="L37" s="29" t="str">
        <f>IF(AND(L21=0,L7&lt;&gt;0),"-",IF(L7&lt;&gt;0,L21/L7,"--"))</f>
        <v>--</v>
      </c>
      <c r="M37" s="29">
        <f>IF(AND(M21=0,M7&lt;&gt;0),"-",IF(M7&lt;&gt;0,M21/M7,"--"))</f>
        <v>0.392857142857143</v>
      </c>
    </row>
    <row r="38" spans="1:13" ht="22.15" customHeight="1">
      <c r="A38" s="13"/>
      <c r="B38" s="22" t="s">
        <v>28</v>
      </c>
      <c r="C38" s="29">
        <f>IF(AND(C24=0,C10&lt;&gt;0),"-",IF(C10&lt;&gt;0,C24/C10,"--"))</f>
        <v>0.277294275808392</v>
      </c>
      <c r="D38" s="29">
        <f>IF(AND(D24=0,D10&lt;&gt;0),"-",IF(D10&lt;&gt;0,D24/D10,"--"))</f>
        <v>0.270386266094421</v>
      </c>
      <c r="E38" s="29">
        <f>IF(AND(E24=0,E10&lt;&gt;0),"-",IF(E10&lt;&gt;0,E24/E10,"--"))</f>
        <v>0.269794721407625</v>
      </c>
      <c r="F38" s="29">
        <f>IF(AND(F24=0,F10&lt;&gt;0),"-",IF(F10&lt;&gt;0,F24/F10,"--"))</f>
        <v>0.274802458296752</v>
      </c>
      <c r="G38" s="29">
        <f>IF(AND(G24=0,G10&lt;&gt;0),"-",IF(G10&lt;&gt;0,G24/G10,"--"))</f>
        <v>0.26935627410264</v>
      </c>
      <c r="H38" s="29">
        <f>IF(AND(H24=0,H10&lt;&gt;0),"-",IF(H10&lt;&gt;0,H24/H10,"--"))</f>
        <v>0.218168812589413</v>
      </c>
      <c r="I38" s="29">
        <f>IF(AND(I24=0,I10&lt;&gt;0),"-",IF(I10&lt;&gt;0,I24/I10,"--"))</f>
        <v>0.298836307214895</v>
      </c>
      <c r="J38" s="29">
        <f>IF(AND(J24=0,J10&lt;&gt;0),"-",IF(J10&lt;&gt;0,J24/J10,"--"))</f>
        <v>0.210401891252955</v>
      </c>
      <c r="K38" s="29">
        <f>IF(AND(K24=0,K10&lt;&gt;0),"-",IF(K10&lt;&gt;0,K24/K10,"--"))</f>
        <v>0.2</v>
      </c>
      <c r="L38" s="29" t="str">
        <f>IF(AND(L24=0,L10&lt;&gt;0),"-",IF(L10&lt;&gt;0,L24/L10,"--"))</f>
        <v>--</v>
      </c>
      <c r="M38" s="29">
        <f>IF(AND(M24=0,M10&lt;&gt;0),"-",IF(M10&lt;&gt;0,M24/M10,"--"))</f>
        <v>0.395833333333333</v>
      </c>
    </row>
    <row r="39" spans="1:13" ht="22.15" customHeight="1">
      <c r="A39" s="10" t="s">
        <v>10</v>
      </c>
      <c r="B39" s="20" t="s">
        <v>29</v>
      </c>
      <c r="C39" s="29">
        <f>IF(AND(C27=0,C13&lt;&gt;0),"-",IF(C13&lt;&gt;0,C27/C13,"--"))</f>
        <v>0.160375747224594</v>
      </c>
      <c r="D39" s="29">
        <f>IF(AND(D27=0,D13&lt;&gt;0),"-",IF(D13&lt;&gt;0,D27/D13,"--"))</f>
        <v>0.0952380952380952</v>
      </c>
      <c r="E39" s="29">
        <f>IF(AND(E27=0,E13&lt;&gt;0),"-",IF(E13&lt;&gt;0,E27/E13,"--"))</f>
        <v>0.0609756097560976</v>
      </c>
      <c r="F39" s="29">
        <f>IF(AND(F27=0,F13&lt;&gt;0),"-",IF(F13&lt;&gt;0,F27/F13,"--"))</f>
        <v>0.128767123287671</v>
      </c>
      <c r="G39" s="29">
        <f>IF(AND(G27=0,G13&lt;&gt;0),"-",IF(G13&lt;&gt;0,G27/G13,"--"))</f>
        <v>0.118390804597701</v>
      </c>
      <c r="H39" s="29">
        <f>IF(AND(H27=0,H13&lt;&gt;0),"-",IF(H13&lt;&gt;0,H27/H13,"--"))</f>
        <v>0.0791666666666667</v>
      </c>
      <c r="I39" s="29">
        <f>IF(AND(I27=0,I13&lt;&gt;0),"-",IF(I13&lt;&gt;0,I27/I13,"--"))</f>
        <v>0.352549889135255</v>
      </c>
      <c r="J39" s="29" t="str">
        <f>IF(AND(J27=0,J13&lt;&gt;0),"-",IF(J13&lt;&gt;0,J27/J13,"--"))</f>
        <v>-</v>
      </c>
      <c r="K39" s="29" t="str">
        <f>IF(AND(K27=0,K13&lt;&gt;0),"-",IF(K13&lt;&gt;0,K27/K13,"--"))</f>
        <v>-</v>
      </c>
      <c r="L39" s="29">
        <f>IF(AND(L27=0,L13&lt;&gt;0),"-",IF(L13&lt;&gt;0,L27/L13,"--"))</f>
        <v>0.142693628386112</v>
      </c>
      <c r="M39" s="29" t="str">
        <f>IF(AND(M27=0,M13&lt;&gt;0),"-",IF(M13&lt;&gt;0,M27/M13,"--"))</f>
        <v>--</v>
      </c>
    </row>
    <row r="40" spans="1:13" ht="22.15" customHeight="1">
      <c r="A40" s="13"/>
      <c r="B40" s="22" t="s">
        <v>30</v>
      </c>
      <c r="C40" s="30">
        <f>IF(AND(C31=0,C17&lt;&gt;0),"-",IF(C17&lt;&gt;0,C31/C17,"--"))</f>
        <v>0.479565342821425</v>
      </c>
      <c r="D40" s="30">
        <f>IF(AND(D31=0,D17&lt;&gt;0),"-",IF(D17&lt;&gt;0,D31/D17,"--"))</f>
        <v>0.131578947368421</v>
      </c>
      <c r="E40" s="30">
        <f>IF(AND(E31=0,E17&lt;&gt;0),"-",IF(E17&lt;&gt;0,E31/E17,"--"))</f>
        <v>0.473214285714286</v>
      </c>
      <c r="F40" s="30">
        <f>IF(AND(F31=0,F17&lt;&gt;0),"-",IF(F17&lt;&gt;0,F31/F17,"--"))</f>
        <v>0.519061583577713</v>
      </c>
      <c r="G40" s="30">
        <f>IF(AND(G31=0,G17&lt;&gt;0),"-",IF(G17&lt;&gt;0,G31/G17,"--"))</f>
        <v>0.475478468899522</v>
      </c>
      <c r="H40" s="30">
        <f>IF(AND(H31=0,H17&lt;&gt;0),"-",IF(H17&lt;&gt;0,H31/H17,"--"))</f>
        <v>0.680823680823681</v>
      </c>
      <c r="I40" s="30">
        <f>IF(AND(I31=0,I17&lt;&gt;0),"-",IF(I17&lt;&gt;0,I31/I17,"--"))</f>
        <v>0.388888888888889</v>
      </c>
      <c r="J40" s="30">
        <f>IF(AND(J31=0,J17&lt;&gt;0),"-",IF(J17&lt;&gt;0,J31/J17,"--"))</f>
        <v>0.0144927536231884</v>
      </c>
      <c r="K40" s="30" t="str">
        <f>IF(AND(K31=0,K17&lt;&gt;0),"-",IF(K17&lt;&gt;0,K31/K17,"--"))</f>
        <v>-</v>
      </c>
      <c r="L40" s="30">
        <f>IF(AND(L31=0,L17&lt;&gt;0),"-",IF(L17&lt;&gt;0,L31/L17,"--"))</f>
        <v>0.468170829975826</v>
      </c>
      <c r="M40" s="30" t="str">
        <f>IF(AND(M31=0,M17&lt;&gt;0),"-",IF(M17&lt;&gt;0,M31/M17,"--"))</f>
        <v>--</v>
      </c>
    </row>
    <row r="41" spans="1:13" ht="50.25" customHeight="1">
      <c r="A41" s="14" t="s">
        <v>11</v>
      </c>
      <c r="B41" s="14"/>
      <c r="C41" s="14"/>
      <c r="D41" s="14" t="s">
        <v>33</v>
      </c>
      <c r="E41" s="23"/>
      <c r="F41" s="23"/>
      <c r="G41" s="33" t="s">
        <v>37</v>
      </c>
      <c r="H41" s="23"/>
      <c r="I41" s="14"/>
      <c r="J41" s="14" t="s">
        <v>41</v>
      </c>
      <c r="K41" s="14"/>
      <c r="L41" s="39" t="s">
        <v>46</v>
      </c>
      <c r="M41" s="39"/>
    </row>
    <row r="42" ht="15">
      <c r="A42" s="15" t="s">
        <v>12</v>
      </c>
    </row>
    <row r="43" spans="1:13" ht="15">
      <c r="A43" s="15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5"/>
      <c r="M43" s="15"/>
    </row>
  </sheetData>
  <mergeCells count="16">
    <mergeCell ref="M5:M6"/>
    <mergeCell ref="L41:M41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