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\c" localSheetId="0">'表'!#REF!</definedName>
    <definedName name="_Regression_Int" localSheetId="0">1</definedName>
    <definedName name="C_" localSheetId="0">'表'!#REF!</definedName>
    <definedName name="Print_Area_MI" localSheetId="0">'表'!$A$2:$N$35</definedName>
    <definedName name="\c">#REF!</definedName>
    <definedName name="C_">#REF!</definedName>
    <definedName name="PRINT_AREA_MI">#REF!</definedName>
    <definedName name="_xlnm.Print_Area" localSheetId="0">'表'!$A$1:$AR$41</definedName>
  </definedNames>
  <calcPr fullCalcOnLoad="1"/>
</workbook>
</file>

<file path=xl/sharedStrings.xml><?xml version="1.0" encoding="utf-8"?>
<sst xmlns="http://schemas.openxmlformats.org/spreadsheetml/2006/main" count="159" uniqueCount="79">
  <si>
    <t>公 開 類</t>
  </si>
  <si>
    <t>月    報</t>
  </si>
  <si>
    <t>臺中市歲出用途別-經常門月報表（當年度）</t>
  </si>
  <si>
    <t>項　　目</t>
  </si>
  <si>
    <t>總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</si>
  <si>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</si>
  <si>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</si>
  <si>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</si>
  <si>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</si>
  <si>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</si>
  <si>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</si>
  <si>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</si>
  <si>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</si>
  <si>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</si>
  <si>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</si>
  <si>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</si>
  <si>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</si>
  <si>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</si>
  <si>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</si>
  <si>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</si>
  <si>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</si>
  <si>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</si>
  <si>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</si>
  <si>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</si>
  <si>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</si>
  <si>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</si>
  <si>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</si>
  <si>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</si>
  <si>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</si>
  <si>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</si>
  <si>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中華民國109年度12月</t>
  </si>
  <si>
    <t>合計</t>
  </si>
  <si>
    <t>人 事 費</t>
  </si>
  <si>
    <t>退休
退職
給付</t>
  </si>
  <si>
    <t>業 務 費</t>
  </si>
  <si>
    <t>兼職費</t>
  </si>
  <si>
    <t>臨時
人員
酬金</t>
  </si>
  <si>
    <t>按日按件
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</si>
  <si>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</si>
  <si>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</si>
  <si>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</si>
  <si>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</si>
  <si>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</si>
  <si>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</si>
  <si>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總計</t>
  </si>
  <si>
    <t>臺中市政府主計處</t>
  </si>
  <si>
    <t>20901-04-02-2</t>
  </si>
  <si>
    <t>單位：新臺幣元</t>
  </si>
  <si>
    <t>政府機關間</t>
  </si>
  <si>
    <t>公開類</t>
  </si>
  <si>
    <t>臺中市歲出用途別-經常門月報表（當年度）（續1）</t>
  </si>
  <si>
    <t>對地方政府</t>
  </si>
  <si>
    <t>對國內團體之捐助</t>
  </si>
  <si>
    <t>對外之捐助</t>
  </si>
  <si>
    <t>差額補貼</t>
  </si>
  <si>
    <t>對特種基金</t>
  </si>
  <si>
    <t>對私校之獎助</t>
  </si>
  <si>
    <t>社會保險負擔</t>
  </si>
  <si>
    <t>社會福利津貼及濟助</t>
  </si>
  <si>
    <t>公保軍保及退撫基金差額補助</t>
  </si>
  <si>
    <t>表    號</t>
  </si>
  <si>
    <t>其他</t>
  </si>
  <si>
    <t>債務費</t>
  </si>
  <si>
    <t>臺中市歲出用途別-經常門月報表（以前年度）（續2完）</t>
  </si>
  <si>
    <t>項       目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</si>
  <si>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</si>
  <si>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</si>
  <si>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</si>
  <si>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人事費</t>
  </si>
  <si>
    <t>審核</t>
  </si>
  <si>
    <t>業務費</t>
  </si>
  <si>
    <t>對地方
政府</t>
  </si>
  <si>
    <t>業務主管人員</t>
  </si>
  <si>
    <t>主辦統計人員</t>
  </si>
  <si>
    <t>對國內團體
之捐助</t>
  </si>
  <si>
    <t>差額
補貼</t>
  </si>
  <si>
    <t>對特種　基金</t>
  </si>
  <si>
    <t>機關首長</t>
  </si>
  <si>
    <t xml:space="preserve">   中華民國110年2月18日編製</t>
  </si>
</sst>
</file>

<file path=xl/styles.xml><?xml version="1.0" encoding="utf-8"?>
<styleSheet xmlns="http://schemas.openxmlformats.org/spreadsheetml/2006/main">
  <numFmts count="7">
    <numFmt numFmtId="188" formatCode="_-* #,##0.00_-;\-* #,##0.00_-;_-* &quot;-&quot;??_-;_-@_-"/>
    <numFmt numFmtId="189" formatCode="_-* #,##0_-;\-* #,##0_-;_-* &quot;－&quot;_-;_-@_-"/>
    <numFmt numFmtId="190" formatCode="_-* #,##0_-;\-* #,##0_-;_-* &quot; －&quot;_-;_-@_-"/>
    <numFmt numFmtId="191" formatCode="0_);[Red]\(0\)"/>
    <numFmt numFmtId="192" formatCode="_-* #,##0_-;\-* #,##0_-;_-* &quot;-&quot;??_-;_-@_-"/>
    <numFmt numFmtId="193" formatCode="#,##0_ "/>
    <numFmt numFmtId="194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0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11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21" applyNumberFormat="1" applyAlignment="1">
      <alignment vertical="center"/>
    </xf>
    <xf numFmtId="0" fontId="3" fillId="0" borderId="0" xfId="22" applyNumberFormat="1" applyFon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90" fontId="4" fillId="0" borderId="0" xfId="20" applyNumberFormat="1" applyFont="1" applyAlignment="1">
      <alignment horizontal="center" vertical="center"/>
    </xf>
    <xf numFmtId="191" fontId="4" fillId="0" borderId="3" xfId="20" applyNumberFormat="1" applyFont="1" applyBorder="1" applyAlignment="1">
      <alignment horizontal="center" vertical="center" wrapText="1"/>
    </xf>
    <xf numFmtId="192" fontId="4" fillId="0" borderId="2" xfId="21" applyNumberFormat="1" applyFont="1" applyBorder="1" applyAlignment="1">
      <alignment horizontal="center" vertical="center"/>
    </xf>
    <xf numFmtId="192" fontId="4" fillId="0" borderId="0" xfId="21" applyNumberFormat="1" applyFont="1" applyAlignment="1">
      <alignment horizontal="center" vertical="center"/>
    </xf>
    <xf numFmtId="192" fontId="4" fillId="0" borderId="4" xfId="21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center" vertical="center"/>
    </xf>
    <xf numFmtId="0" fontId="4" fillId="0" borderId="0" xfId="20" applyFont="1"/>
    <xf numFmtId="189" fontId="6" fillId="0" borderId="0" xfId="20" applyNumberFormat="1" applyFont="1"/>
    <xf numFmtId="189" fontId="3" fillId="0" borderId="0" xfId="20" applyNumberFormat="1" applyFont="1" applyAlignment="1">
      <alignment horizontal="center" vertical="center"/>
    </xf>
    <xf numFmtId="49" fontId="4" fillId="0" borderId="4" xfId="20" applyNumberFormat="1" applyFont="1" applyBorder="1" applyAlignment="1">
      <alignment vertical="center"/>
    </xf>
    <xf numFmtId="189" fontId="7" fillId="0" borderId="2" xfId="20" applyNumberFormat="1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191" fontId="4" fillId="0" borderId="1" xfId="20" applyNumberFormat="1" applyFont="1" applyBorder="1" applyAlignment="1">
      <alignment horizontal="center" vertical="center" wrapText="1"/>
    </xf>
    <xf numFmtId="192" fontId="4" fillId="0" borderId="5" xfId="21" applyNumberFormat="1" applyFont="1" applyBorder="1" applyAlignment="1">
      <alignment horizontal="center"/>
    </xf>
    <xf numFmtId="192" fontId="4" fillId="0" borderId="6" xfId="21" applyNumberFormat="1" applyFont="1" applyBorder="1">
      <alignment/>
    </xf>
    <xf numFmtId="192" fontId="4" fillId="0" borderId="6" xfId="21" applyNumberFormat="1" applyFont="1" applyBorder="1" applyAlignment="1">
      <alignment vertical="center"/>
    </xf>
    <xf numFmtId="192" fontId="4" fillId="0" borderId="7" xfId="21" applyNumberFormat="1" applyFont="1" applyBorder="1" applyAlignment="1">
      <alignment vertical="center"/>
    </xf>
    <xf numFmtId="189" fontId="4" fillId="0" borderId="0" xfId="20" applyNumberFormat="1" applyFont="1" applyAlignment="1">
      <alignment horizontal="right" vertical="center"/>
    </xf>
    <xf numFmtId="0" fontId="4" fillId="0" borderId="0" xfId="20" applyFont="1" applyAlignment="1">
      <alignment horizontal="center"/>
    </xf>
    <xf numFmtId="0" fontId="4" fillId="0" borderId="4" xfId="20" applyFont="1" applyBorder="1"/>
    <xf numFmtId="190" fontId="4" fillId="0" borderId="4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192" fontId="4" fillId="0" borderId="8" xfId="21" applyNumberFormat="1" applyFont="1" applyBorder="1" applyAlignment="1">
      <alignment vertical="center"/>
    </xf>
    <xf numFmtId="192" fontId="4" fillId="0" borderId="9" xfId="21" applyNumberFormat="1" applyFont="1" applyBorder="1" applyAlignment="1">
      <alignment vertical="center"/>
    </xf>
    <xf numFmtId="189" fontId="4" fillId="0" borderId="4" xfId="20" applyNumberFormat="1" applyFont="1" applyBorder="1" applyAlignment="1">
      <alignment horizontal="left" vertical="center"/>
    </xf>
    <xf numFmtId="190" fontId="4" fillId="0" borderId="2" xfId="20" applyNumberFormat="1" applyFont="1" applyBorder="1" applyAlignment="1">
      <alignment horizontal="center" vertical="center"/>
    </xf>
    <xf numFmtId="191" fontId="4" fillId="0" borderId="0" xfId="20" applyNumberFormat="1" applyFont="1" applyAlignment="1">
      <alignment horizontal="center" vertical="center" wrapText="1"/>
    </xf>
    <xf numFmtId="191" fontId="4" fillId="0" borderId="7" xfId="20" applyNumberFormat="1" applyFont="1" applyBorder="1" applyAlignment="1">
      <alignment vertical="center"/>
    </xf>
    <xf numFmtId="192" fontId="4" fillId="0" borderId="0" xfId="21" applyNumberFormat="1" applyFont="1" applyAlignment="1">
      <alignment vertical="center"/>
    </xf>
    <xf numFmtId="192" fontId="4" fillId="0" borderId="4" xfId="21" applyNumberFormat="1" applyFont="1" applyBorder="1" applyAlignment="1">
      <alignment vertical="center"/>
    </xf>
    <xf numFmtId="189" fontId="3" fillId="0" borderId="4" xfId="20" applyNumberFormat="1" applyFont="1" applyBorder="1" applyAlignment="1">
      <alignment horizontal="left" vertical="center"/>
    </xf>
    <xf numFmtId="190" fontId="4" fillId="0" borderId="3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193" fontId="4" fillId="0" borderId="0" xfId="20" applyNumberFormat="1" applyFont="1" applyAlignment="1">
      <alignment horizontal="right" vertical="center"/>
    </xf>
    <xf numFmtId="189" fontId="4" fillId="0" borderId="2" xfId="20" applyNumberFormat="1" applyFont="1" applyBorder="1" applyAlignment="1">
      <alignment horizontal="right" vertical="center"/>
    </xf>
    <xf numFmtId="0" fontId="4" fillId="0" borderId="10" xfId="20" applyFont="1" applyBorder="1" applyAlignment="1">
      <alignment horizontal="center" vertical="center"/>
    </xf>
    <xf numFmtId="191" fontId="4" fillId="0" borderId="11" xfId="20" applyNumberFormat="1" applyFont="1" applyBorder="1" applyAlignment="1">
      <alignment vertical="center"/>
    </xf>
    <xf numFmtId="49" fontId="3" fillId="0" borderId="4" xfId="20" applyNumberFormat="1" applyFont="1" applyBorder="1" applyAlignment="1">
      <alignment horizontal="left" vertical="center"/>
    </xf>
    <xf numFmtId="0" fontId="4" fillId="0" borderId="12" xfId="20" applyFont="1" applyBorder="1" applyAlignment="1">
      <alignment horizontal="center" vertical="center"/>
    </xf>
    <xf numFmtId="49" fontId="8" fillId="0" borderId="4" xfId="20" applyNumberFormat="1" applyFont="1" applyBorder="1" applyAlignment="1">
      <alignment horizontal="right"/>
    </xf>
    <xf numFmtId="190" fontId="4" fillId="0" borderId="0" xfId="20" applyNumberFormat="1" applyFont="1" applyAlignment="1">
      <alignment horizontal="center" vertical="center" wrapText="1"/>
    </xf>
    <xf numFmtId="190" fontId="4" fillId="0" borderId="0" xfId="20" applyNumberFormat="1" applyFont="1" applyAlignment="1">
      <alignment vertical="top" wrapText="1"/>
    </xf>
    <xf numFmtId="189" fontId="7" fillId="0" borderId="0" xfId="20" applyNumberFormat="1" applyFont="1" applyAlignment="1">
      <alignment horizontal="center" vertical="center"/>
    </xf>
    <xf numFmtId="190" fontId="4" fillId="0" borderId="0" xfId="20" applyNumberFormat="1" applyFont="1" applyAlignment="1">
      <alignment wrapText="1"/>
    </xf>
    <xf numFmtId="0" fontId="4" fillId="0" borderId="10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92" fontId="4" fillId="0" borderId="0" xfId="21" applyNumberFormat="1" applyFont="1" applyAlignment="1">
      <alignment vertical="center" wrapText="1"/>
    </xf>
    <xf numFmtId="190" fontId="4" fillId="0" borderId="2" xfId="20" applyNumberFormat="1" applyFont="1" applyBorder="1" applyAlignment="1">
      <alignment horizontal="right" vertical="center"/>
    </xf>
    <xf numFmtId="190" fontId="4" fillId="0" borderId="0" xfId="20" applyNumberFormat="1" applyFont="1" applyAlignment="1">
      <alignment horizontal="right" vertical="center"/>
    </xf>
    <xf numFmtId="190" fontId="4" fillId="0" borderId="0" xfId="20" applyNumberFormat="1" applyFont="1"/>
    <xf numFmtId="49" fontId="8" fillId="0" borderId="7" xfId="20" applyNumberFormat="1" applyFont="1" applyBorder="1" applyAlignment="1">
      <alignment horizontal="right"/>
    </xf>
    <xf numFmtId="0" fontId="4" fillId="0" borderId="3" xfId="20" applyFont="1" applyBorder="1" applyAlignment="1">
      <alignment horizontal="center" vertical="center"/>
    </xf>
    <xf numFmtId="189" fontId="4" fillId="0" borderId="13" xfId="20" applyNumberFormat="1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189" fontId="4" fillId="0" borderId="14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90" fontId="4" fillId="0" borderId="4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190" fontId="4" fillId="0" borderId="0" xfId="20" applyNumberFormat="1" applyFont="1" applyAlignment="1">
      <alignment vertical="center"/>
    </xf>
    <xf numFmtId="49" fontId="4" fillId="0" borderId="4" xfId="20" applyNumberFormat="1" applyFont="1" applyBorder="1" applyAlignment="1">
      <alignment horizontal="center" vertical="center"/>
    </xf>
    <xf numFmtId="192" fontId="4" fillId="0" borderId="0" xfId="21" applyNumberFormat="1" applyFont="1" applyAlignment="1">
      <alignment horizontal="left" vertical="center"/>
    </xf>
    <xf numFmtId="192" fontId="4" fillId="0" borderId="4" xfId="21" applyNumberFormat="1" applyFont="1" applyBorder="1" applyAlignment="1">
      <alignment horizontal="left" vertical="center"/>
    </xf>
    <xf numFmtId="192" fontId="4" fillId="0" borderId="6" xfId="21" applyNumberFormat="1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9" fontId="4" fillId="0" borderId="2" xfId="20" applyNumberFormat="1" applyFont="1" applyBorder="1" applyAlignment="1">
      <alignment vertical="center"/>
    </xf>
    <xf numFmtId="189" fontId="4" fillId="0" borderId="1" xfId="20" applyNumberFormat="1" applyFont="1" applyBorder="1" applyAlignment="1">
      <alignment vertical="center"/>
    </xf>
    <xf numFmtId="189" fontId="4" fillId="0" borderId="0" xfId="20" applyNumberFormat="1" applyFont="1" applyAlignment="1">
      <alignment vertical="center"/>
    </xf>
    <xf numFmtId="189" fontId="5" fillId="0" borderId="0" xfId="20" applyNumberFormat="1" applyFont="1" applyAlignment="1">
      <alignment horizontal="center" vertical="center"/>
    </xf>
    <xf numFmtId="49" fontId="4" fillId="0" borderId="0" xfId="20" applyNumberFormat="1" applyFont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192" fontId="4" fillId="0" borderId="6" xfId="21" applyNumberFormat="1" applyFont="1" applyBorder="1" applyAlignment="1">
      <alignment horizontal="left"/>
    </xf>
    <xf numFmtId="192" fontId="4" fillId="0" borderId="6" xfId="21" applyNumberFormat="1" applyFont="1" applyBorder="1" applyAlignment="1">
      <alignment horizontal="center"/>
    </xf>
    <xf numFmtId="194" fontId="4" fillId="0" borderId="0" xfId="20" applyNumberFormat="1" applyFont="1" applyAlignment="1">
      <alignment vertical="center"/>
    </xf>
    <xf numFmtId="0" fontId="4" fillId="0" borderId="1" xfId="22" applyFont="1" applyBorder="1" applyAlignment="1" applyProtection="1">
      <alignment horizontal="center" vertical="center"/>
      <protection locked="0"/>
    </xf>
    <xf numFmtId="0" fontId="4" fillId="0" borderId="1" xfId="22" applyFont="1" applyBorder="1" applyAlignment="1" applyProtection="1">
      <alignment horizontal="centerContinuous" vertical="center" wrapText="1"/>
      <protection locked="0"/>
    </xf>
    <xf numFmtId="0" fontId="4" fillId="0" borderId="1" xfId="22" applyFont="1" applyBorder="1" applyAlignment="1" applyProtection="1">
      <alignment horizontal="center" vertical="center" wrapText="1"/>
      <protection locked="0"/>
    </xf>
    <xf numFmtId="49" fontId="8" fillId="0" borderId="4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8" xfId="20" applyNumberFormat="1" applyFont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/>
    </xf>
    <xf numFmtId="49" fontId="3" fillId="0" borderId="13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4" fillId="0" borderId="10" xfId="22" applyFont="1" applyBorder="1" applyAlignment="1">
      <alignment horizontal="center" vertical="center"/>
    </xf>
    <xf numFmtId="0" fontId="4" fillId="0" borderId="8" xfId="22" applyFont="1" applyBorder="1" applyAlignment="1">
      <alignment horizontal="center" vertical="center"/>
    </xf>
    <xf numFmtId="0" fontId="4" fillId="0" borderId="9" xfId="22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91" fontId="4" fillId="0" borderId="0" xfId="20" applyNumberFormat="1" applyFont="1" applyAlignment="1">
      <alignment vertical="center" wrapText="1"/>
    </xf>
    <xf numFmtId="191" fontId="4" fillId="0" borderId="0" xfId="20" applyNumberFormat="1" applyFont="1" applyAlignment="1">
      <alignment vertical="center"/>
    </xf>
    <xf numFmtId="189" fontId="4" fillId="0" borderId="0" xfId="20" applyNumberFormat="1" applyFont="1"/>
    <xf numFmtId="189" fontId="6" fillId="0" borderId="0" xfId="20" applyNumberFormat="1" applyFont="1" applyAlignment="1">
      <alignment horizontal="center"/>
    </xf>
    <xf numFmtId="190" fontId="6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_TAB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tabSelected="1" zoomScale="60" zoomScaleNormal="60" workbookViewId="0" topLeftCell="P1">
      <selection activeCell="AP34" sqref="AP34"/>
    </sheetView>
  </sheetViews>
  <sheetFormatPr defaultColWidth="9.28125" defaultRowHeight="15"/>
  <cols>
    <col min="1" max="1" width="11.7109375" style="110" customWidth="1"/>
    <col min="2" max="2" width="6.7109375" style="14" customWidth="1"/>
    <col min="3" max="3" width="22.140625" style="14" customWidth="1"/>
    <col min="4" max="4" width="22.00390625" style="14" customWidth="1"/>
    <col min="5" max="5" width="17.8515625" style="14" customWidth="1"/>
    <col min="6" max="6" width="21.00390625" style="14" customWidth="1"/>
    <col min="7" max="7" width="12.140625" style="14" bestFit="1" customWidth="1"/>
    <col min="8" max="8" width="22.28125" style="14" customWidth="1"/>
    <col min="9" max="9" width="19.57421875" style="14" customWidth="1"/>
    <col min="10" max="10" width="19.8515625" style="111" customWidth="1"/>
    <col min="11" max="12" width="21.28125" style="111" customWidth="1"/>
    <col min="13" max="13" width="19.421875" style="14" customWidth="1"/>
    <col min="14" max="14" width="17.7109375" style="14" customWidth="1"/>
    <col min="15" max="16" width="11.7109375" style="14" customWidth="1"/>
    <col min="17" max="17" width="15.7109375" style="14" customWidth="1"/>
    <col min="18" max="18" width="20.7109375" style="14" customWidth="1"/>
    <col min="19" max="19" width="11.7109375" style="14" customWidth="1"/>
    <col min="20" max="20" width="15.7109375" style="14" customWidth="1"/>
    <col min="21" max="21" width="19.421875" style="14" customWidth="1"/>
    <col min="22" max="22" width="15.7109375" style="14" customWidth="1"/>
    <col min="23" max="23" width="16.8515625" style="14" customWidth="1"/>
    <col min="24" max="24" width="23.140625" style="14" customWidth="1"/>
    <col min="25" max="25" width="11.7109375" style="14" customWidth="1"/>
    <col min="26" max="26" width="19.421875" style="14" customWidth="1"/>
    <col min="27" max="27" width="17.7109375" style="14" customWidth="1"/>
    <col min="28" max="28" width="11.7109375" style="14" customWidth="1"/>
    <col min="29" max="29" width="8.7109375" style="14" customWidth="1"/>
    <col min="30" max="30" width="16.7109375" style="14" customWidth="1"/>
    <col min="31" max="31" width="9.7109375" style="14" customWidth="1"/>
    <col min="32" max="32" width="16.140625" style="14" customWidth="1"/>
    <col min="33" max="33" width="9.7109375" style="14" customWidth="1"/>
    <col min="34" max="34" width="10.7109375" style="14" customWidth="1"/>
    <col min="35" max="35" width="15.28125" style="14" customWidth="1"/>
    <col min="36" max="36" width="9.7109375" style="14" customWidth="1"/>
    <col min="37" max="38" width="7.7109375" style="14" customWidth="1"/>
    <col min="39" max="39" width="11.8515625" style="14" customWidth="1"/>
    <col min="40" max="40" width="7.7109375" style="14" customWidth="1"/>
    <col min="41" max="42" width="11.7109375" style="14" customWidth="1"/>
    <col min="43" max="43" width="13.7109375" style="14" customWidth="1"/>
    <col min="44" max="44" width="10.00390625" style="14" customWidth="1"/>
    <col min="45" max="16384" width="9.28125" style="14" customWidth="1"/>
  </cols>
  <sheetData>
    <row r="1" spans="1:44" s="105" customFormat="1" ht="20.1" customHeight="1">
      <c r="A1" s="4" t="s">
        <v>0</v>
      </c>
      <c r="B1" s="15"/>
      <c r="C1" s="15"/>
      <c r="D1" s="15"/>
      <c r="E1" s="15"/>
      <c r="F1" s="15"/>
      <c r="G1" s="15"/>
      <c r="H1" s="15"/>
      <c r="I1" s="15"/>
      <c r="J1" s="15"/>
      <c r="M1" s="4" t="s">
        <v>41</v>
      </c>
      <c r="N1" s="64" t="s">
        <v>45</v>
      </c>
      <c r="O1" s="28" t="s">
        <v>49</v>
      </c>
      <c r="P1" s="13"/>
      <c r="Q1" s="15"/>
      <c r="R1" s="15"/>
      <c r="S1" s="15"/>
      <c r="T1" s="15"/>
      <c r="U1" s="15"/>
      <c r="V1" s="15"/>
      <c r="W1" s="15"/>
      <c r="X1" s="15"/>
      <c r="Y1" s="15"/>
      <c r="Z1" s="28" t="s">
        <v>41</v>
      </c>
      <c r="AA1" s="80" t="s">
        <v>45</v>
      </c>
      <c r="AB1" s="28" t="s">
        <v>49</v>
      </c>
      <c r="AC1" s="13"/>
      <c r="AD1" s="15"/>
      <c r="AE1" s="15"/>
      <c r="AF1" s="15"/>
      <c r="AG1" s="15"/>
      <c r="AH1" s="15"/>
      <c r="AI1" s="15"/>
      <c r="AJ1" s="15"/>
      <c r="AK1" s="15"/>
      <c r="AL1" s="25"/>
      <c r="AM1" s="95"/>
      <c r="AN1" s="96"/>
      <c r="AP1" s="28" t="s">
        <v>41</v>
      </c>
      <c r="AQ1" s="60" t="s">
        <v>45</v>
      </c>
      <c r="AR1" s="99"/>
    </row>
    <row r="2" spans="1:44" s="105" customFormat="1" ht="20.1" customHeight="1">
      <c r="A2" s="4" t="s">
        <v>1</v>
      </c>
      <c r="B2" s="16" t="s">
        <v>29</v>
      </c>
      <c r="C2" s="26"/>
      <c r="D2" s="31"/>
      <c r="E2" s="37"/>
      <c r="F2" s="37"/>
      <c r="G2" s="44"/>
      <c r="H2" s="46"/>
      <c r="I2" s="46"/>
      <c r="J2" s="46"/>
      <c r="K2" s="46"/>
      <c r="L2" s="58"/>
      <c r="M2" s="60" t="s">
        <v>42</v>
      </c>
      <c r="N2" s="65" t="s">
        <v>46</v>
      </c>
      <c r="O2" s="28" t="s">
        <v>1</v>
      </c>
      <c r="P2" s="16" t="s">
        <v>29</v>
      </c>
      <c r="Q2" s="26"/>
      <c r="R2" s="31"/>
      <c r="S2" s="37"/>
      <c r="T2" s="46"/>
      <c r="U2" s="46"/>
      <c r="V2" s="46"/>
      <c r="W2" s="46"/>
      <c r="X2" s="46"/>
      <c r="Y2" s="58"/>
      <c r="Z2" s="28" t="s">
        <v>60</v>
      </c>
      <c r="AA2" s="65" t="s">
        <v>46</v>
      </c>
      <c r="AB2" s="28" t="s">
        <v>1</v>
      </c>
      <c r="AC2" s="16" t="s">
        <v>29</v>
      </c>
      <c r="AD2" s="26"/>
      <c r="AE2" s="31"/>
      <c r="AF2" s="37"/>
      <c r="AG2" s="37"/>
      <c r="AH2" s="44"/>
      <c r="AI2" s="94"/>
      <c r="AJ2" s="94"/>
      <c r="AK2" s="94"/>
      <c r="AL2" s="94"/>
      <c r="AM2" s="94"/>
      <c r="AN2" s="94"/>
      <c r="AO2" s="97"/>
      <c r="AP2" s="28" t="s">
        <v>60</v>
      </c>
      <c r="AQ2" s="98" t="s">
        <v>46</v>
      </c>
      <c r="AR2" s="100"/>
    </row>
    <row r="3" spans="1:44" s="106" customFormat="1" ht="30" customHeight="1">
      <c r="A3" s="5" t="s">
        <v>2</v>
      </c>
      <c r="B3" s="17"/>
      <c r="C3" s="17"/>
      <c r="D3" s="17"/>
      <c r="E3" s="17"/>
      <c r="F3" s="17"/>
      <c r="G3" s="17"/>
      <c r="H3" s="17"/>
      <c r="I3" s="49"/>
      <c r="J3" s="49"/>
      <c r="K3" s="17"/>
      <c r="L3" s="17"/>
      <c r="M3" s="17"/>
      <c r="N3" s="49"/>
      <c r="O3" s="5" t="s">
        <v>50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82" t="s">
        <v>63</v>
      </c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101"/>
    </row>
    <row r="4" spans="1:44" s="81" customFormat="1" ht="20.1" customHeight="1">
      <c r="A4" s="6"/>
      <c r="B4" s="18" t="s">
        <v>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66" t="s">
        <v>47</v>
      </c>
      <c r="O4" s="69" t="s">
        <v>30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66" t="s">
        <v>47</v>
      </c>
      <c r="AB4" s="83"/>
      <c r="AC4" s="69" t="s">
        <v>30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6"/>
      <c r="AQ4" s="6" t="s">
        <v>47</v>
      </c>
      <c r="AR4" s="6"/>
    </row>
    <row r="5" spans="1:44" s="81" customFormat="1" ht="20.1" customHeight="1">
      <c r="A5" s="7" t="s">
        <v>3</v>
      </c>
      <c r="B5" s="19"/>
      <c r="C5" s="28" t="s">
        <v>31</v>
      </c>
      <c r="D5" s="32" t="s">
        <v>32</v>
      </c>
      <c r="E5" s="38"/>
      <c r="F5" s="42" t="s">
        <v>34</v>
      </c>
      <c r="G5" s="45"/>
      <c r="H5" s="45"/>
      <c r="I5" s="45"/>
      <c r="J5" s="45"/>
      <c r="K5" s="45"/>
      <c r="L5" s="59"/>
      <c r="M5" s="61" t="s">
        <v>43</v>
      </c>
      <c r="N5" s="45"/>
      <c r="O5" s="59" t="s">
        <v>3</v>
      </c>
      <c r="P5" s="28"/>
      <c r="Q5" s="28" t="s">
        <v>43</v>
      </c>
      <c r="R5" s="28"/>
      <c r="S5" s="28"/>
      <c r="T5" s="28"/>
      <c r="U5" s="28"/>
      <c r="V5" s="28"/>
      <c r="W5" s="28"/>
      <c r="X5" s="28"/>
      <c r="Y5" s="28"/>
      <c r="Z5" s="28"/>
      <c r="AA5" s="61" t="s">
        <v>62</v>
      </c>
      <c r="AB5" s="84" t="s">
        <v>64</v>
      </c>
      <c r="AC5" s="84"/>
      <c r="AD5" s="28" t="s">
        <v>31</v>
      </c>
      <c r="AE5" s="91" t="s">
        <v>68</v>
      </c>
      <c r="AF5" s="91" t="s">
        <v>70</v>
      </c>
      <c r="AG5" s="92" t="s">
        <v>43</v>
      </c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102" t="s">
        <v>62</v>
      </c>
    </row>
    <row r="6" spans="1:44" s="107" customFormat="1" ht="20.1" customHeight="1">
      <c r="A6" s="7"/>
      <c r="B6" s="19"/>
      <c r="C6" s="28"/>
      <c r="D6" s="33" t="s">
        <v>31</v>
      </c>
      <c r="E6" s="39" t="s">
        <v>33</v>
      </c>
      <c r="F6" s="33" t="s">
        <v>31</v>
      </c>
      <c r="G6" s="39" t="s">
        <v>35</v>
      </c>
      <c r="H6" s="39" t="s">
        <v>36</v>
      </c>
      <c r="I6" s="39" t="s">
        <v>37</v>
      </c>
      <c r="J6" s="51" t="s">
        <v>38</v>
      </c>
      <c r="K6" s="39" t="s">
        <v>39</v>
      </c>
      <c r="L6" s="39" t="s">
        <v>40</v>
      </c>
      <c r="M6" s="51" t="s">
        <v>44</v>
      </c>
      <c r="N6" s="51" t="s">
        <v>48</v>
      </c>
      <c r="O6" s="59"/>
      <c r="P6" s="28"/>
      <c r="Q6" s="39" t="s">
        <v>51</v>
      </c>
      <c r="R6" s="73" t="s">
        <v>52</v>
      </c>
      <c r="S6" s="39" t="s">
        <v>53</v>
      </c>
      <c r="T6" s="39" t="s">
        <v>54</v>
      </c>
      <c r="U6" s="39" t="s">
        <v>55</v>
      </c>
      <c r="V6" s="39" t="s">
        <v>56</v>
      </c>
      <c r="W6" s="74" t="s">
        <v>57</v>
      </c>
      <c r="X6" s="74" t="s">
        <v>58</v>
      </c>
      <c r="Y6" s="74" t="s">
        <v>59</v>
      </c>
      <c r="Z6" s="76" t="s">
        <v>61</v>
      </c>
      <c r="AA6" s="61"/>
      <c r="AB6" s="85"/>
      <c r="AC6" s="85"/>
      <c r="AD6" s="28"/>
      <c r="AE6" s="91"/>
      <c r="AF6" s="91"/>
      <c r="AG6" s="93" t="s">
        <v>48</v>
      </c>
      <c r="AH6" s="93" t="s">
        <v>71</v>
      </c>
      <c r="AI6" s="93" t="s">
        <v>74</v>
      </c>
      <c r="AJ6" s="93" t="s">
        <v>53</v>
      </c>
      <c r="AK6" s="93" t="s">
        <v>75</v>
      </c>
      <c r="AL6" s="93" t="s">
        <v>76</v>
      </c>
      <c r="AM6" s="93" t="s">
        <v>56</v>
      </c>
      <c r="AN6" s="93" t="s">
        <v>57</v>
      </c>
      <c r="AO6" s="93" t="s">
        <v>58</v>
      </c>
      <c r="AP6" s="74" t="s">
        <v>59</v>
      </c>
      <c r="AQ6" s="93" t="s">
        <v>61</v>
      </c>
      <c r="AR6" s="103"/>
    </row>
    <row r="7" spans="1:44" s="107" customFormat="1" ht="20.1" customHeight="1">
      <c r="A7" s="7"/>
      <c r="B7" s="19"/>
      <c r="C7" s="28"/>
      <c r="E7" s="39"/>
      <c r="G7" s="28"/>
      <c r="H7" s="39"/>
      <c r="I7" s="39"/>
      <c r="J7" s="52"/>
      <c r="K7" s="39"/>
      <c r="L7" s="39"/>
      <c r="M7" s="62"/>
      <c r="N7" s="62"/>
      <c r="O7" s="59"/>
      <c r="P7" s="28"/>
      <c r="Q7" s="28"/>
      <c r="R7" s="39"/>
      <c r="S7" s="28"/>
      <c r="T7" s="28"/>
      <c r="U7" s="28"/>
      <c r="V7" s="28"/>
      <c r="W7" s="75"/>
      <c r="X7" s="75"/>
      <c r="Y7" s="75"/>
      <c r="Z7" s="77"/>
      <c r="AA7" s="61"/>
      <c r="AB7" s="85"/>
      <c r="AC7" s="85"/>
      <c r="AD7" s="28"/>
      <c r="AE7" s="91"/>
      <c r="AF7" s="91"/>
      <c r="AG7" s="93"/>
      <c r="AH7" s="93"/>
      <c r="AI7" s="93"/>
      <c r="AJ7" s="93"/>
      <c r="AK7" s="93"/>
      <c r="AL7" s="93"/>
      <c r="AM7" s="93"/>
      <c r="AN7" s="93"/>
      <c r="AO7" s="93"/>
      <c r="AP7" s="75"/>
      <c r="AQ7" s="93"/>
      <c r="AR7" s="103"/>
    </row>
    <row r="8" spans="1:44" s="108" customFormat="1" ht="20.1" customHeight="1">
      <c r="A8" s="7"/>
      <c r="B8" s="19"/>
      <c r="C8" s="28"/>
      <c r="D8" s="34"/>
      <c r="E8" s="39"/>
      <c r="F8" s="43"/>
      <c r="G8" s="28"/>
      <c r="H8" s="39"/>
      <c r="I8" s="39"/>
      <c r="J8" s="53"/>
      <c r="K8" s="39"/>
      <c r="L8" s="39"/>
      <c r="M8" s="63"/>
      <c r="N8" s="63"/>
      <c r="O8" s="59"/>
      <c r="P8" s="28"/>
      <c r="Q8" s="28"/>
      <c r="R8" s="39"/>
      <c r="S8" s="28"/>
      <c r="T8" s="28"/>
      <c r="U8" s="28"/>
      <c r="V8" s="28"/>
      <c r="W8" s="73"/>
      <c r="X8" s="73"/>
      <c r="Y8" s="73"/>
      <c r="Z8" s="78"/>
      <c r="AA8" s="61"/>
      <c r="AB8" s="86"/>
      <c r="AC8" s="86"/>
      <c r="AD8" s="28"/>
      <c r="AE8" s="91"/>
      <c r="AF8" s="91"/>
      <c r="AG8" s="93"/>
      <c r="AH8" s="93"/>
      <c r="AI8" s="93"/>
      <c r="AJ8" s="93"/>
      <c r="AK8" s="93"/>
      <c r="AL8" s="93"/>
      <c r="AM8" s="93"/>
      <c r="AN8" s="93"/>
      <c r="AO8" s="93"/>
      <c r="AP8" s="73"/>
      <c r="AQ8" s="93"/>
      <c r="AR8" s="104"/>
    </row>
    <row r="9" spans="1:44" s="35" customFormat="1" ht="20.1" customHeight="1">
      <c r="A9" s="8" t="s">
        <v>4</v>
      </c>
      <c r="B9" s="20"/>
      <c r="C9" s="29">
        <f>D9+F9+M9+AA9</f>
        <v>10546490247</v>
      </c>
      <c r="D9" s="35">
        <f>SUM(D10:D33)</f>
        <v>1012092870</v>
      </c>
      <c r="E9" s="35">
        <f>SUM(E10:E33)</f>
        <v>7891500</v>
      </c>
      <c r="F9" s="35">
        <f>SUM(F10:F33)</f>
        <v>2653879362</v>
      </c>
      <c r="G9" s="35">
        <f>SUM(G10:G33)</f>
        <v>252170</v>
      </c>
      <c r="H9" s="35">
        <f>SUM(H10:H33)</f>
        <v>275498639</v>
      </c>
      <c r="I9" s="35">
        <f>SUM(I10:I33)</f>
        <v>42658256</v>
      </c>
      <c r="J9" s="35">
        <f>SUM(J10:J33)</f>
        <v>5244148</v>
      </c>
      <c r="K9" s="35">
        <f>SUM(K10:K33)</f>
        <v>22613711</v>
      </c>
      <c r="L9" s="35">
        <f>SUM(L10:L33)</f>
        <v>36536097</v>
      </c>
      <c r="M9" s="35">
        <f>SUM(Q9:Z9)+N9</f>
        <v>6771813539</v>
      </c>
      <c r="N9" s="35">
        <f>SUM(N10:N33)</f>
        <v>17268904</v>
      </c>
      <c r="O9" s="8" t="s">
        <v>4</v>
      </c>
      <c r="P9" s="20"/>
      <c r="Q9" s="35">
        <f>SUM(Q10:Q33)</f>
        <v>21956827</v>
      </c>
      <c r="R9" s="35">
        <f>SUM(R10:R33)</f>
        <v>618559157</v>
      </c>
      <c r="S9" s="35">
        <f>SUM(S10:S33)</f>
        <v>0</v>
      </c>
      <c r="T9" s="35">
        <f>SUM(T10:T33)</f>
        <v>45174147</v>
      </c>
      <c r="U9" s="35">
        <f>SUM(U10:U33)</f>
        <v>1857002957</v>
      </c>
      <c r="V9" s="35">
        <f>SUM(V10:V33)</f>
        <v>1369305</v>
      </c>
      <c r="W9" s="35">
        <f>SUM(W10:W33)</f>
        <v>761448423</v>
      </c>
      <c r="X9" s="35">
        <f>SUM(X10:X33)</f>
        <v>1872315097</v>
      </c>
      <c r="Y9" s="35">
        <f>SUM(Y10:Y33)</f>
        <v>0</v>
      </c>
      <c r="Z9" s="35">
        <f>SUM(Z10:Z33)</f>
        <v>1576718722</v>
      </c>
      <c r="AA9" s="35">
        <f>SUM(AA10:AA33)</f>
        <v>108704476</v>
      </c>
      <c r="AB9" s="8" t="s">
        <v>4</v>
      </c>
      <c r="AC9" s="20"/>
      <c r="AD9" s="35">
        <f>0+SUM(AE9:AQ9)</f>
        <v>142882674</v>
      </c>
      <c r="AE9" s="35">
        <f>SUM(AE10:AE33)</f>
        <v>0</v>
      </c>
      <c r="AF9" s="35">
        <f>SUM(AF10:AF33)</f>
        <v>128660195</v>
      </c>
      <c r="AG9" s="35">
        <f>SUM(AG10:AG33)</f>
        <v>0</v>
      </c>
      <c r="AH9" s="35">
        <f>SUM(AH10:AH33)</f>
        <v>0</v>
      </c>
      <c r="AI9" s="35">
        <f>SUM(AI10:AI33)</f>
        <v>10944828</v>
      </c>
      <c r="AJ9" s="35">
        <f>SUM(AJ10:AJ33)</f>
        <v>0</v>
      </c>
      <c r="AK9" s="35">
        <f>SUM(AK10:AK33)</f>
        <v>0</v>
      </c>
      <c r="AL9" s="35">
        <f>SUM(AL10:AL33)</f>
        <v>0</v>
      </c>
      <c r="AM9" s="35">
        <f>SUM(AM10:AM33)</f>
        <v>980000</v>
      </c>
      <c r="AN9" s="35">
        <f>SUM(AN10:AN33)</f>
        <v>0</v>
      </c>
      <c r="AO9" s="35">
        <f>SUM(AO10:AO33)</f>
        <v>0</v>
      </c>
      <c r="AP9" s="35">
        <f>SUM(AP10:AP33)</f>
        <v>0</v>
      </c>
      <c r="AQ9" s="35">
        <f>SUM(AQ10:AQ33)</f>
        <v>2297651</v>
      </c>
      <c r="AR9" s="35">
        <f>SUM(AR10:AR33)</f>
        <v>0</v>
      </c>
    </row>
    <row r="10" spans="1:44" s="35" customFormat="1" ht="20.1" customHeight="1">
      <c r="A10" s="9" t="s">
        <v>5</v>
      </c>
      <c r="B10" s="21"/>
      <c r="C10" s="29">
        <f>D10+F10+M10+AA10</f>
        <v>74752463</v>
      </c>
      <c r="D10" s="9">
        <v>26645656</v>
      </c>
      <c r="E10" s="9">
        <v>8601</v>
      </c>
      <c r="F10" s="9">
        <v>47934807</v>
      </c>
      <c r="G10" s="9">
        <v>0</v>
      </c>
      <c r="H10" s="9">
        <v>1509521</v>
      </c>
      <c r="I10" s="9">
        <v>38500</v>
      </c>
      <c r="J10" s="9">
        <v>0</v>
      </c>
      <c r="K10" s="9">
        <v>600</v>
      </c>
      <c r="L10" s="9">
        <v>4093</v>
      </c>
      <c r="M10" s="35">
        <v>172000</v>
      </c>
      <c r="N10" s="9">
        <v>0</v>
      </c>
      <c r="O10" s="70" t="s">
        <v>5</v>
      </c>
      <c r="P10" s="72"/>
      <c r="Q10" s="35">
        <v>0</v>
      </c>
      <c r="R10" s="35">
        <v>172000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70" t="s">
        <v>5</v>
      </c>
      <c r="AC10" s="88"/>
      <c r="AD10" s="35">
        <f>0+SUM(AE10:AQ10)</f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</row>
    <row r="11" spans="1:44" s="35" customFormat="1" ht="20.1" customHeight="1">
      <c r="A11" s="9" t="s">
        <v>6</v>
      </c>
      <c r="B11" s="22"/>
      <c r="C11" s="29">
        <f>D11+F11+M11+AA11</f>
        <v>1315545479</v>
      </c>
      <c r="D11" s="9">
        <v>86217656</v>
      </c>
      <c r="E11" s="9">
        <v>388098</v>
      </c>
      <c r="F11" s="9">
        <v>421495885</v>
      </c>
      <c r="G11" s="9">
        <v>52835</v>
      </c>
      <c r="H11" s="9">
        <v>33414893</v>
      </c>
      <c r="I11" s="9">
        <v>12563798</v>
      </c>
      <c r="J11" s="9">
        <v>454001</v>
      </c>
      <c r="K11" s="9">
        <v>265380</v>
      </c>
      <c r="L11" s="9">
        <v>35959194</v>
      </c>
      <c r="M11" s="35">
        <v>807831938</v>
      </c>
      <c r="N11" s="9">
        <v>0</v>
      </c>
      <c r="O11" s="70" t="s">
        <v>6</v>
      </c>
      <c r="P11" s="22"/>
      <c r="Q11" s="35">
        <v>19599832</v>
      </c>
      <c r="R11" s="35">
        <v>28252087</v>
      </c>
      <c r="S11" s="35">
        <v>0</v>
      </c>
      <c r="T11" s="35">
        <v>41000000</v>
      </c>
      <c r="U11" s="35">
        <v>2798026</v>
      </c>
      <c r="V11" s="35">
        <v>0</v>
      </c>
      <c r="W11" s="35">
        <v>0</v>
      </c>
      <c r="X11" s="35">
        <v>58663684</v>
      </c>
      <c r="Y11" s="35">
        <v>0</v>
      </c>
      <c r="Z11" s="35">
        <v>657518309</v>
      </c>
      <c r="AA11" s="35">
        <v>0</v>
      </c>
      <c r="AB11" s="70" t="s">
        <v>6</v>
      </c>
      <c r="AC11" s="89"/>
      <c r="AD11" s="35">
        <f>0+SUM(AE11:AQ11)</f>
        <v>690845</v>
      </c>
      <c r="AE11" s="35">
        <v>0</v>
      </c>
      <c r="AF11" s="35">
        <v>690845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</row>
    <row r="12" spans="1:44" s="35" customFormat="1" ht="20.1" customHeight="1">
      <c r="A12" s="9" t="s">
        <v>7</v>
      </c>
      <c r="B12" s="22"/>
      <c r="C12" s="29">
        <f>D12+F12+M12+AA12</f>
        <v>119330298</v>
      </c>
      <c r="D12" s="9">
        <v>29768732</v>
      </c>
      <c r="E12" s="9">
        <v>392730</v>
      </c>
      <c r="F12" s="9">
        <v>71743011</v>
      </c>
      <c r="G12" s="9">
        <v>0</v>
      </c>
      <c r="H12" s="9">
        <v>5474163</v>
      </c>
      <c r="I12" s="9">
        <v>319810</v>
      </c>
      <c r="J12" s="9">
        <v>0</v>
      </c>
      <c r="K12" s="9">
        <v>71354</v>
      </c>
      <c r="L12" s="9">
        <v>44822</v>
      </c>
      <c r="M12" s="35">
        <v>17818555</v>
      </c>
      <c r="N12" s="9">
        <v>16117219</v>
      </c>
      <c r="O12" s="70" t="s">
        <v>7</v>
      </c>
      <c r="P12" s="22"/>
      <c r="Q12" s="35">
        <v>0</v>
      </c>
      <c r="R12" s="35">
        <v>20000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681336</v>
      </c>
      <c r="Y12" s="35">
        <v>0</v>
      </c>
      <c r="Z12" s="35">
        <v>1000000</v>
      </c>
      <c r="AA12" s="35">
        <v>0</v>
      </c>
      <c r="AB12" s="70" t="s">
        <v>7</v>
      </c>
      <c r="AC12" s="89"/>
      <c r="AD12" s="35">
        <f>0+SUM(AE12:AQ12)</f>
        <v>338280</v>
      </c>
      <c r="AE12" s="35">
        <v>0</v>
      </c>
      <c r="AF12" s="35">
        <v>338280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</row>
    <row r="13" spans="1:44" s="35" customFormat="1" ht="20.1" customHeight="1">
      <c r="A13" s="9" t="s">
        <v>8</v>
      </c>
      <c r="B13" s="22"/>
      <c r="C13" s="29">
        <f>D13+F13+M13+AA13</f>
        <v>117277301</v>
      </c>
      <c r="D13" s="35">
        <v>3954280</v>
      </c>
      <c r="E13" s="35">
        <v>0</v>
      </c>
      <c r="F13" s="35">
        <v>4618545</v>
      </c>
      <c r="G13" s="35">
        <v>0</v>
      </c>
      <c r="H13" s="35">
        <v>1307525</v>
      </c>
      <c r="I13" s="35">
        <v>193645</v>
      </c>
      <c r="J13" s="35">
        <v>0</v>
      </c>
      <c r="K13" s="35">
        <v>45000</v>
      </c>
      <c r="L13" s="35">
        <v>7597</v>
      </c>
      <c r="M13" s="35">
        <v>0</v>
      </c>
      <c r="N13" s="35">
        <v>0</v>
      </c>
      <c r="O13" s="70" t="s">
        <v>8</v>
      </c>
      <c r="P13" s="22"/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108704476</v>
      </c>
      <c r="AB13" s="70" t="s">
        <v>8</v>
      </c>
      <c r="AC13" s="89"/>
      <c r="AD13" s="35">
        <f>0+SUM(AE13:AQ13)</f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</row>
    <row r="14" spans="1:44" s="35" customFormat="1" ht="20.1" customHeight="1">
      <c r="A14" s="9" t="s">
        <v>9</v>
      </c>
      <c r="B14" s="22"/>
      <c r="C14" s="29">
        <f>D14+F14+M14+AA14</f>
        <v>1800109015</v>
      </c>
      <c r="D14" s="35">
        <v>206814</v>
      </c>
      <c r="E14" s="35">
        <v>0</v>
      </c>
      <c r="F14" s="35">
        <v>3196963</v>
      </c>
      <c r="G14" s="35">
        <v>3000</v>
      </c>
      <c r="H14" s="35">
        <v>142561</v>
      </c>
      <c r="I14" s="35">
        <v>15500</v>
      </c>
      <c r="J14" s="54">
        <v>0</v>
      </c>
      <c r="K14" s="35">
        <v>0</v>
      </c>
      <c r="L14" s="35">
        <v>0</v>
      </c>
      <c r="M14" s="35">
        <v>1796705238</v>
      </c>
      <c r="N14" s="35">
        <v>0</v>
      </c>
      <c r="O14" s="70" t="s">
        <v>9</v>
      </c>
      <c r="P14" s="22"/>
      <c r="Q14" s="35">
        <v>0</v>
      </c>
      <c r="R14" s="40">
        <v>-1191870</v>
      </c>
      <c r="S14" s="35">
        <v>0</v>
      </c>
      <c r="T14" s="35">
        <v>0</v>
      </c>
      <c r="U14" s="35">
        <v>1797897108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70" t="s">
        <v>9</v>
      </c>
      <c r="AC14" s="89"/>
      <c r="AD14" s="35">
        <f>0+SUM(AE14:AQ14)</f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</row>
    <row r="15" spans="1:44" s="35" customFormat="1" ht="20.1" customHeight="1">
      <c r="A15" s="9" t="s">
        <v>10</v>
      </c>
      <c r="B15" s="22"/>
      <c r="C15" s="29">
        <f>D15+F15+M15+AA15</f>
        <v>197213736</v>
      </c>
      <c r="D15" s="35">
        <v>6146341</v>
      </c>
      <c r="E15" s="35">
        <v>9150</v>
      </c>
      <c r="F15" s="35">
        <v>128165475</v>
      </c>
      <c r="G15" s="35">
        <v>0</v>
      </c>
      <c r="H15" s="35">
        <v>4124987</v>
      </c>
      <c r="I15" s="35">
        <v>149000</v>
      </c>
      <c r="J15" s="54">
        <v>2732859</v>
      </c>
      <c r="K15" s="35">
        <v>16220972</v>
      </c>
      <c r="L15" s="40">
        <v>-1162082</v>
      </c>
      <c r="M15" s="35">
        <v>62901920</v>
      </c>
      <c r="N15" s="35">
        <v>0</v>
      </c>
      <c r="O15" s="70" t="s">
        <v>10</v>
      </c>
      <c r="P15" s="22"/>
      <c r="Q15" s="35">
        <v>2156995</v>
      </c>
      <c r="R15" s="35">
        <v>25320098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35424827</v>
      </c>
      <c r="AA15" s="35">
        <v>0</v>
      </c>
      <c r="AB15" s="70" t="s">
        <v>10</v>
      </c>
      <c r="AC15" s="89"/>
      <c r="AD15" s="35">
        <f>0+SUM(AE15:AQ15)</f>
        <v>14204986</v>
      </c>
      <c r="AE15" s="35">
        <v>0</v>
      </c>
      <c r="AF15" s="35">
        <v>14535158</v>
      </c>
      <c r="AG15" s="35">
        <v>0</v>
      </c>
      <c r="AH15" s="35">
        <v>0</v>
      </c>
      <c r="AI15" s="40">
        <v>-330172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</row>
    <row r="16" spans="1:44" s="35" customFormat="1" ht="20.1" customHeight="1">
      <c r="A16" s="9" t="s">
        <v>11</v>
      </c>
      <c r="B16" s="22"/>
      <c r="C16" s="29">
        <f>D16+F16+M16+AA16</f>
        <v>255975632</v>
      </c>
      <c r="D16" s="35">
        <v>8693887</v>
      </c>
      <c r="E16" s="35">
        <v>404220</v>
      </c>
      <c r="F16" s="35">
        <v>221781745</v>
      </c>
      <c r="G16" s="35">
        <v>0</v>
      </c>
      <c r="H16" s="35">
        <v>11533173</v>
      </c>
      <c r="I16" s="35">
        <v>1566284</v>
      </c>
      <c r="J16" s="35">
        <v>5081</v>
      </c>
      <c r="K16" s="35">
        <v>31700</v>
      </c>
      <c r="L16" s="35">
        <v>97839</v>
      </c>
      <c r="M16" s="35">
        <v>25500000</v>
      </c>
      <c r="N16" s="35">
        <v>0</v>
      </c>
      <c r="O16" s="70" t="s">
        <v>11</v>
      </c>
      <c r="P16" s="22"/>
      <c r="Q16" s="35">
        <v>0</v>
      </c>
      <c r="R16" s="35">
        <v>0</v>
      </c>
      <c r="S16" s="35">
        <v>0</v>
      </c>
      <c r="T16" s="35">
        <v>0</v>
      </c>
      <c r="U16" s="35">
        <v>25500000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70" t="s">
        <v>11</v>
      </c>
      <c r="AC16" s="89"/>
      <c r="AD16" s="35">
        <f>0+SUM(AE16:AQ16)</f>
        <v>459970</v>
      </c>
      <c r="AE16" s="35">
        <v>0</v>
      </c>
      <c r="AF16" s="35">
        <v>459970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</row>
    <row r="17" spans="1:44" s="35" customFormat="1" ht="20.1" customHeight="1">
      <c r="A17" s="9" t="s">
        <v>12</v>
      </c>
      <c r="B17" s="22"/>
      <c r="C17" s="29">
        <f>D17+F17+M17+AA17</f>
        <v>666453196</v>
      </c>
      <c r="D17" s="35">
        <v>6365077</v>
      </c>
      <c r="E17" s="35">
        <v>0</v>
      </c>
      <c r="F17" s="35">
        <v>61125774</v>
      </c>
      <c r="G17" s="35">
        <v>3000</v>
      </c>
      <c r="H17" s="35">
        <v>2827634</v>
      </c>
      <c r="I17" s="35">
        <v>534560</v>
      </c>
      <c r="J17" s="35">
        <v>0</v>
      </c>
      <c r="K17" s="35">
        <v>14440</v>
      </c>
      <c r="L17" s="35">
        <v>6000</v>
      </c>
      <c r="M17" s="35">
        <v>598962345</v>
      </c>
      <c r="N17" s="35">
        <v>0</v>
      </c>
      <c r="O17" s="70" t="s">
        <v>12</v>
      </c>
      <c r="P17" s="22"/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598962345</v>
      </c>
      <c r="AA17" s="35">
        <v>0</v>
      </c>
      <c r="AB17" s="70" t="s">
        <v>12</v>
      </c>
      <c r="AC17" s="89"/>
      <c r="AD17" s="35">
        <f>0+SUM(AE17:AQ17)</f>
        <v>9371269</v>
      </c>
      <c r="AE17" s="35">
        <v>0</v>
      </c>
      <c r="AF17" s="35">
        <v>9035557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335712</v>
      </c>
      <c r="AR17" s="35">
        <v>0</v>
      </c>
    </row>
    <row r="18" spans="1:44" s="35" customFormat="1" ht="20.1" customHeight="1">
      <c r="A18" s="9" t="s">
        <v>13</v>
      </c>
      <c r="B18" s="22"/>
      <c r="C18" s="29">
        <f>D18+F18+M18+AA18</f>
        <v>128621784</v>
      </c>
      <c r="D18" s="9">
        <v>10221054</v>
      </c>
      <c r="E18" s="9">
        <v>0</v>
      </c>
      <c r="F18" s="9">
        <v>41103376</v>
      </c>
      <c r="G18" s="9">
        <v>0</v>
      </c>
      <c r="H18" s="9">
        <v>6057339</v>
      </c>
      <c r="I18" s="9">
        <v>722950</v>
      </c>
      <c r="J18" s="9">
        <v>0</v>
      </c>
      <c r="K18" s="9">
        <v>6418</v>
      </c>
      <c r="L18" s="9">
        <v>4686</v>
      </c>
      <c r="M18" s="35">
        <v>77297354</v>
      </c>
      <c r="N18" s="9">
        <v>0</v>
      </c>
      <c r="O18" s="70" t="s">
        <v>13</v>
      </c>
      <c r="P18" s="22"/>
      <c r="Q18" s="35">
        <v>0</v>
      </c>
      <c r="R18" s="35">
        <v>3161291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74136063</v>
      </c>
      <c r="AA18" s="35">
        <v>0</v>
      </c>
      <c r="AB18" s="70" t="s">
        <v>13</v>
      </c>
      <c r="AC18" s="89"/>
      <c r="AD18" s="35">
        <f>0+SUM(AE18:AQ18)</f>
        <v>21762579</v>
      </c>
      <c r="AE18" s="35">
        <v>0</v>
      </c>
      <c r="AF18" s="35">
        <v>19700640</v>
      </c>
      <c r="AG18" s="35">
        <v>0</v>
      </c>
      <c r="AH18" s="35">
        <v>0</v>
      </c>
      <c r="AI18" s="35">
        <v>100000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1961939</v>
      </c>
      <c r="AR18" s="35">
        <v>0</v>
      </c>
    </row>
    <row r="19" spans="1:44" s="35" customFormat="1" ht="20.1" customHeight="1">
      <c r="A19" s="9" t="s">
        <v>14</v>
      </c>
      <c r="B19" s="22"/>
      <c r="C19" s="29">
        <f>D19+F19+M19+AA19</f>
        <v>436975807</v>
      </c>
      <c r="D19" s="35">
        <v>5646444</v>
      </c>
      <c r="E19" s="35">
        <v>130039</v>
      </c>
      <c r="F19" s="35">
        <v>54718151</v>
      </c>
      <c r="G19" s="35">
        <v>0</v>
      </c>
      <c r="H19" s="35">
        <v>5596242</v>
      </c>
      <c r="I19" s="35">
        <v>1272198</v>
      </c>
      <c r="J19" s="35">
        <v>0</v>
      </c>
      <c r="K19" s="35">
        <v>2100</v>
      </c>
      <c r="L19" s="35">
        <v>7204</v>
      </c>
      <c r="M19" s="35">
        <v>376611212</v>
      </c>
      <c r="N19" s="35">
        <v>0</v>
      </c>
      <c r="O19" s="70" t="s">
        <v>14</v>
      </c>
      <c r="P19" s="22"/>
      <c r="Q19" s="35">
        <v>0</v>
      </c>
      <c r="R19" s="35">
        <v>168211051</v>
      </c>
      <c r="S19" s="35">
        <v>0</v>
      </c>
      <c r="T19" s="35">
        <v>0</v>
      </c>
      <c r="U19" s="35">
        <v>0</v>
      </c>
      <c r="V19" s="35">
        <v>831905</v>
      </c>
      <c r="W19" s="35">
        <v>19996336</v>
      </c>
      <c r="X19" s="35">
        <v>179327500</v>
      </c>
      <c r="Y19" s="35">
        <v>0</v>
      </c>
      <c r="Z19" s="35">
        <v>8244420</v>
      </c>
      <c r="AA19" s="35">
        <v>0</v>
      </c>
      <c r="AB19" s="70" t="s">
        <v>14</v>
      </c>
      <c r="AC19" s="89"/>
      <c r="AD19" s="35">
        <f>0+SUM(AE19:AQ19)</f>
        <v>2140106</v>
      </c>
      <c r="AE19" s="35">
        <v>0</v>
      </c>
      <c r="AF19" s="35">
        <v>1160106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980000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</row>
    <row r="20" spans="1:44" s="35" customFormat="1" ht="20.1" customHeight="1">
      <c r="A20" s="9" t="s">
        <v>15</v>
      </c>
      <c r="B20" s="22"/>
      <c r="C20" s="29">
        <f>D20+F20+M20+AA20</f>
        <v>90449995</v>
      </c>
      <c r="D20" s="35">
        <v>3434123</v>
      </c>
      <c r="E20" s="35">
        <v>0</v>
      </c>
      <c r="F20" s="35">
        <v>86233010</v>
      </c>
      <c r="G20" s="35">
        <v>12148</v>
      </c>
      <c r="H20" s="35">
        <v>2549988</v>
      </c>
      <c r="I20" s="35">
        <v>126596</v>
      </c>
      <c r="J20" s="35">
        <v>0</v>
      </c>
      <c r="K20" s="35">
        <v>110612</v>
      </c>
      <c r="L20" s="35">
        <v>0</v>
      </c>
      <c r="M20" s="35">
        <v>782862</v>
      </c>
      <c r="N20" s="35">
        <v>0</v>
      </c>
      <c r="O20" s="70" t="s">
        <v>15</v>
      </c>
      <c r="P20" s="22"/>
      <c r="Q20" s="35">
        <v>0</v>
      </c>
      <c r="R20" s="35">
        <v>697862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85000</v>
      </c>
      <c r="AA20" s="35">
        <v>0</v>
      </c>
      <c r="AB20" s="70" t="s">
        <v>15</v>
      </c>
      <c r="AC20" s="89"/>
      <c r="AD20" s="35">
        <f>0+SUM(AE20:AQ20)</f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</row>
    <row r="21" spans="1:44" s="35" customFormat="1" ht="20.1" customHeight="1">
      <c r="A21" s="9" t="s">
        <v>16</v>
      </c>
      <c r="B21" s="22"/>
      <c r="C21" s="29">
        <f>D21+F21+M21+AA21</f>
        <v>2617703192</v>
      </c>
      <c r="D21" s="35">
        <v>18989506</v>
      </c>
      <c r="E21" s="35">
        <v>0</v>
      </c>
      <c r="F21" s="35">
        <v>152178775</v>
      </c>
      <c r="G21" s="35">
        <v>28500</v>
      </c>
      <c r="H21" s="35">
        <v>13569542</v>
      </c>
      <c r="I21" s="35">
        <v>4399350</v>
      </c>
      <c r="J21" s="35">
        <v>0</v>
      </c>
      <c r="K21" s="35">
        <v>9274</v>
      </c>
      <c r="L21" s="35">
        <v>63694</v>
      </c>
      <c r="M21" s="35">
        <v>2446534911</v>
      </c>
      <c r="N21" s="35">
        <v>0</v>
      </c>
      <c r="O21" s="70" t="s">
        <v>16</v>
      </c>
      <c r="P21" s="22"/>
      <c r="Q21" s="35">
        <v>0</v>
      </c>
      <c r="R21" s="35">
        <v>236606340</v>
      </c>
      <c r="S21" s="35">
        <v>0</v>
      </c>
      <c r="T21" s="35">
        <v>148057</v>
      </c>
      <c r="U21" s="35">
        <v>0</v>
      </c>
      <c r="V21" s="35">
        <v>0</v>
      </c>
      <c r="W21" s="35">
        <v>741452087</v>
      </c>
      <c r="X21" s="35">
        <v>1463505838</v>
      </c>
      <c r="Y21" s="35">
        <v>0</v>
      </c>
      <c r="Z21" s="35">
        <v>4822589</v>
      </c>
      <c r="AA21" s="35">
        <v>0</v>
      </c>
      <c r="AB21" s="70" t="s">
        <v>16</v>
      </c>
      <c r="AC21" s="89"/>
      <c r="AD21" s="35">
        <f>0+SUM(AE21:AQ21)</f>
        <v>2529404</v>
      </c>
      <c r="AE21" s="35">
        <v>0</v>
      </c>
      <c r="AF21" s="35">
        <v>2529404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</row>
    <row r="22" spans="1:44" s="35" customFormat="1" ht="20.1" customHeight="1">
      <c r="A22" s="9" t="s">
        <v>17</v>
      </c>
      <c r="B22" s="22"/>
      <c r="C22" s="29">
        <f>D22+F22+M22+AA22</f>
        <v>63029932</v>
      </c>
      <c r="D22" s="35">
        <v>8045804</v>
      </c>
      <c r="E22" s="35">
        <v>0</v>
      </c>
      <c r="F22" s="35">
        <v>41623550</v>
      </c>
      <c r="G22" s="35">
        <v>5658</v>
      </c>
      <c r="H22" s="35">
        <v>1193051</v>
      </c>
      <c r="I22" s="35">
        <v>646721</v>
      </c>
      <c r="J22" s="35">
        <v>0</v>
      </c>
      <c r="K22" s="35">
        <v>9211</v>
      </c>
      <c r="L22" s="35">
        <v>26212</v>
      </c>
      <c r="M22" s="35">
        <v>13360578</v>
      </c>
      <c r="N22" s="35">
        <v>1151685</v>
      </c>
      <c r="O22" s="70" t="s">
        <v>17</v>
      </c>
      <c r="P22" s="22"/>
      <c r="Q22" s="35">
        <v>0</v>
      </c>
      <c r="R22" s="35">
        <v>2719637</v>
      </c>
      <c r="S22" s="35">
        <v>0</v>
      </c>
      <c r="T22" s="35">
        <v>4026090</v>
      </c>
      <c r="U22" s="35">
        <v>0</v>
      </c>
      <c r="V22" s="35">
        <v>0</v>
      </c>
      <c r="W22" s="35">
        <v>0</v>
      </c>
      <c r="X22" s="35">
        <v>2158350</v>
      </c>
      <c r="Y22" s="35">
        <v>0</v>
      </c>
      <c r="Z22" s="35">
        <v>3304816</v>
      </c>
      <c r="AA22" s="35">
        <v>0</v>
      </c>
      <c r="AB22" s="70" t="s">
        <v>17</v>
      </c>
      <c r="AC22" s="89"/>
      <c r="AD22" s="35">
        <f>0+SUM(AE22:AQ22)</f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</row>
    <row r="23" spans="1:44" s="35" customFormat="1" ht="20.1" customHeight="1">
      <c r="A23" s="9" t="s">
        <v>18</v>
      </c>
      <c r="B23" s="22"/>
      <c r="C23" s="29">
        <f>D23+F23+M23+AA23</f>
        <v>528647780</v>
      </c>
      <c r="D23" s="35">
        <v>356235906</v>
      </c>
      <c r="E23" s="35">
        <v>3996016</v>
      </c>
      <c r="F23" s="35">
        <v>172255874</v>
      </c>
      <c r="G23" s="35">
        <v>0</v>
      </c>
      <c r="H23" s="35">
        <v>2902443</v>
      </c>
      <c r="I23" s="35">
        <v>576220</v>
      </c>
      <c r="J23" s="35">
        <v>266447</v>
      </c>
      <c r="K23" s="35">
        <v>5251107</v>
      </c>
      <c r="L23" s="35">
        <v>465817</v>
      </c>
      <c r="M23" s="35">
        <v>156000</v>
      </c>
      <c r="N23" s="35">
        <v>0</v>
      </c>
      <c r="O23" s="70" t="s">
        <v>18</v>
      </c>
      <c r="P23" s="22"/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156000</v>
      </c>
      <c r="AA23" s="35">
        <v>0</v>
      </c>
      <c r="AB23" s="70" t="s">
        <v>18</v>
      </c>
      <c r="AC23" s="89"/>
      <c r="AD23" s="35">
        <f>0+SUM(AE23:AQ23)</f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</row>
    <row r="24" spans="1:44" s="35" customFormat="1" ht="20.1" customHeight="1">
      <c r="A24" s="9" t="s">
        <v>19</v>
      </c>
      <c r="B24" s="22"/>
      <c r="C24" s="29">
        <f>D24+F24+M24+AA24</f>
        <v>166752874</v>
      </c>
      <c r="D24" s="9">
        <v>108834212</v>
      </c>
      <c r="E24" s="9">
        <v>520333</v>
      </c>
      <c r="F24" s="9">
        <v>56347000</v>
      </c>
      <c r="G24" s="9">
        <v>0</v>
      </c>
      <c r="H24" s="9">
        <v>712646</v>
      </c>
      <c r="I24" s="9">
        <v>1539310</v>
      </c>
      <c r="J24" s="9">
        <v>0</v>
      </c>
      <c r="K24" s="9">
        <v>233200</v>
      </c>
      <c r="L24" s="9">
        <v>4909</v>
      </c>
      <c r="M24" s="35">
        <v>1571662</v>
      </c>
      <c r="N24" s="9">
        <v>0</v>
      </c>
      <c r="O24" s="70" t="s">
        <v>19</v>
      </c>
      <c r="P24" s="22"/>
      <c r="Q24" s="35">
        <v>0</v>
      </c>
      <c r="R24" s="35">
        <v>1030304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541358</v>
      </c>
      <c r="AA24" s="35">
        <v>0</v>
      </c>
      <c r="AB24" s="70" t="s">
        <v>19</v>
      </c>
      <c r="AC24" s="89"/>
      <c r="AD24" s="35">
        <f>0+SUM(AE24:AQ24)</f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</row>
    <row r="25" spans="1:44" s="35" customFormat="1" ht="20.1" customHeight="1">
      <c r="A25" s="9" t="s">
        <v>20</v>
      </c>
      <c r="B25" s="22"/>
      <c r="C25" s="29">
        <f>D25+F25+M25+AA25</f>
        <v>454488897</v>
      </c>
      <c r="D25" s="9">
        <v>23792921</v>
      </c>
      <c r="E25" s="9">
        <v>33177</v>
      </c>
      <c r="F25" s="9">
        <v>142094180</v>
      </c>
      <c r="G25" s="9">
        <v>142674</v>
      </c>
      <c r="H25" s="9">
        <v>45777465</v>
      </c>
      <c r="I25" s="9">
        <v>11484351</v>
      </c>
      <c r="J25" s="9">
        <v>0</v>
      </c>
      <c r="K25" s="9">
        <v>5736</v>
      </c>
      <c r="L25" s="9">
        <v>128275</v>
      </c>
      <c r="M25" s="35">
        <v>288601796</v>
      </c>
      <c r="N25" s="9">
        <v>0</v>
      </c>
      <c r="O25" s="70" t="s">
        <v>20</v>
      </c>
      <c r="P25" s="22"/>
      <c r="Q25" s="35">
        <v>0</v>
      </c>
      <c r="R25" s="35">
        <v>30456536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167978389</v>
      </c>
      <c r="Y25" s="35">
        <v>0</v>
      </c>
      <c r="Z25" s="35">
        <v>90166871</v>
      </c>
      <c r="AA25" s="35">
        <v>0</v>
      </c>
      <c r="AB25" s="70" t="s">
        <v>20</v>
      </c>
      <c r="AC25" s="89"/>
      <c r="AD25" s="35">
        <f>0+SUM(AE25:AQ25)</f>
        <v>699000</v>
      </c>
      <c r="AE25" s="35">
        <v>0</v>
      </c>
      <c r="AF25" s="35">
        <v>699000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</row>
    <row r="26" spans="1:44" s="35" customFormat="1" ht="20.1" customHeight="1">
      <c r="A26" s="9" t="s">
        <v>21</v>
      </c>
      <c r="B26" s="22"/>
      <c r="C26" s="29">
        <f>D26+F26+M26+AA26</f>
        <v>765669013</v>
      </c>
      <c r="D26" s="9">
        <v>236542032</v>
      </c>
      <c r="E26" s="9">
        <v>1772616</v>
      </c>
      <c r="F26" s="9">
        <v>492197637</v>
      </c>
      <c r="G26" s="9">
        <v>0</v>
      </c>
      <c r="H26" s="9">
        <v>91152871</v>
      </c>
      <c r="I26" s="9">
        <v>230750</v>
      </c>
      <c r="J26" s="9">
        <v>1785760</v>
      </c>
      <c r="K26" s="9">
        <v>302293</v>
      </c>
      <c r="L26" s="9">
        <v>564815</v>
      </c>
      <c r="M26" s="35">
        <v>36929344</v>
      </c>
      <c r="N26" s="9">
        <v>0</v>
      </c>
      <c r="O26" s="70" t="s">
        <v>21</v>
      </c>
      <c r="P26" s="22"/>
      <c r="Q26" s="35">
        <v>200000</v>
      </c>
      <c r="R26" s="35">
        <v>0</v>
      </c>
      <c r="S26" s="35">
        <v>0</v>
      </c>
      <c r="T26" s="35">
        <v>0</v>
      </c>
      <c r="U26" s="35">
        <v>30807823</v>
      </c>
      <c r="V26" s="35">
        <v>0</v>
      </c>
      <c r="W26" s="35">
        <v>0</v>
      </c>
      <c r="X26" s="35">
        <v>0</v>
      </c>
      <c r="Y26" s="35">
        <v>0</v>
      </c>
      <c r="Z26" s="35">
        <v>5921521</v>
      </c>
      <c r="AA26" s="35">
        <v>0</v>
      </c>
      <c r="AB26" s="70" t="s">
        <v>21</v>
      </c>
      <c r="AC26" s="89"/>
      <c r="AD26" s="35">
        <f>0+SUM(AE26:AQ26)</f>
        <v>35185631</v>
      </c>
      <c r="AE26" s="35">
        <v>0</v>
      </c>
      <c r="AF26" s="35">
        <v>35185631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</row>
    <row r="27" spans="1:44" s="35" customFormat="1" ht="20.1" customHeight="1">
      <c r="A27" s="9" t="s">
        <v>22</v>
      </c>
      <c r="B27" s="22"/>
      <c r="C27" s="29">
        <f>D27+F27+M27+AA27</f>
        <v>199534018</v>
      </c>
      <c r="D27" s="9">
        <v>11193100</v>
      </c>
      <c r="E27" s="40">
        <v>-21250</v>
      </c>
      <c r="F27" s="9">
        <v>163379168</v>
      </c>
      <c r="G27" s="9">
        <v>0</v>
      </c>
      <c r="H27" s="9">
        <v>22923522</v>
      </c>
      <c r="I27" s="9">
        <v>3172979</v>
      </c>
      <c r="J27" s="9">
        <v>0</v>
      </c>
      <c r="K27" s="9">
        <v>2275</v>
      </c>
      <c r="L27" s="9">
        <v>296225</v>
      </c>
      <c r="M27" s="35">
        <v>24961750</v>
      </c>
      <c r="N27" s="9">
        <v>0</v>
      </c>
      <c r="O27" s="70" t="s">
        <v>22</v>
      </c>
      <c r="P27" s="22"/>
      <c r="Q27" s="35">
        <v>0</v>
      </c>
      <c r="R27" s="35">
        <v>19955914</v>
      </c>
      <c r="S27" s="35">
        <v>0</v>
      </c>
      <c r="T27" s="35">
        <v>0</v>
      </c>
      <c r="U27" s="35">
        <v>0</v>
      </c>
      <c r="V27" s="35">
        <v>450000</v>
      </c>
      <c r="W27" s="35">
        <v>0</v>
      </c>
      <c r="X27" s="35">
        <v>0</v>
      </c>
      <c r="Y27" s="35">
        <v>0</v>
      </c>
      <c r="Z27" s="35">
        <v>4555836</v>
      </c>
      <c r="AA27" s="35">
        <v>0</v>
      </c>
      <c r="AB27" s="70" t="s">
        <v>22</v>
      </c>
      <c r="AC27" s="89"/>
      <c r="AD27" s="35">
        <f>0+SUM(AE27:AQ27)</f>
        <v>2771336</v>
      </c>
      <c r="AE27" s="35">
        <v>0</v>
      </c>
      <c r="AF27" s="35">
        <v>2771336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</row>
    <row r="28" spans="1:44" s="35" customFormat="1" ht="20.1" customHeight="1">
      <c r="A28" s="9" t="s">
        <v>23</v>
      </c>
      <c r="B28" s="22"/>
      <c r="C28" s="29">
        <f>D28+F28+M28+AA28</f>
        <v>136154964</v>
      </c>
      <c r="D28" s="9">
        <v>28223496</v>
      </c>
      <c r="E28" s="9">
        <v>102392</v>
      </c>
      <c r="F28" s="9">
        <v>47172468</v>
      </c>
      <c r="G28" s="9">
        <v>4355</v>
      </c>
      <c r="H28" s="9">
        <v>9375622</v>
      </c>
      <c r="I28" s="9">
        <v>239100</v>
      </c>
      <c r="J28" s="9">
        <v>0</v>
      </c>
      <c r="K28" s="9">
        <v>8506</v>
      </c>
      <c r="L28" s="9">
        <v>62824</v>
      </c>
      <c r="M28" s="35">
        <v>60759000</v>
      </c>
      <c r="N28" s="9">
        <v>0</v>
      </c>
      <c r="O28" s="70" t="s">
        <v>23</v>
      </c>
      <c r="P28" s="22"/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60759000</v>
      </c>
      <c r="AA28" s="35">
        <v>0</v>
      </c>
      <c r="AB28" s="70" t="s">
        <v>23</v>
      </c>
      <c r="AC28" s="89"/>
      <c r="AD28" s="35">
        <f>0+SUM(AE28:AQ28)</f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</row>
    <row r="29" spans="1:44" s="35" customFormat="1" ht="20.1" customHeight="1">
      <c r="A29" s="9" t="s">
        <v>24</v>
      </c>
      <c r="B29" s="22"/>
      <c r="C29" s="29">
        <f>D29+F29+M29+AA29</f>
        <v>9988457</v>
      </c>
      <c r="D29" s="9">
        <v>2840175</v>
      </c>
      <c r="E29" s="9">
        <v>0</v>
      </c>
      <c r="F29" s="9">
        <v>6291601</v>
      </c>
      <c r="G29" s="9">
        <v>0</v>
      </c>
      <c r="H29" s="9">
        <v>467341</v>
      </c>
      <c r="I29" s="9">
        <v>1863024</v>
      </c>
      <c r="J29" s="9">
        <v>0</v>
      </c>
      <c r="K29" s="9">
        <v>0</v>
      </c>
      <c r="L29" s="9">
        <v>0</v>
      </c>
      <c r="M29" s="35">
        <v>856681</v>
      </c>
      <c r="N29" s="9">
        <v>0</v>
      </c>
      <c r="O29" s="70" t="s">
        <v>24</v>
      </c>
      <c r="P29" s="22"/>
      <c r="Q29" s="35">
        <v>0</v>
      </c>
      <c r="R29" s="35">
        <v>520000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336681</v>
      </c>
      <c r="AA29" s="35">
        <v>0</v>
      </c>
      <c r="AB29" s="70" t="s">
        <v>24</v>
      </c>
      <c r="AC29" s="89"/>
      <c r="AD29" s="35">
        <f>0+SUM(AE29:AQ29)</f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</row>
    <row r="30" spans="1:44" s="35" customFormat="1" ht="20.1" customHeight="1">
      <c r="A30" s="9" t="s">
        <v>25</v>
      </c>
      <c r="B30" s="22"/>
      <c r="C30" s="29">
        <f>D30+F30+M30+AA30</f>
        <v>82457808</v>
      </c>
      <c r="D30" s="9">
        <v>1616789</v>
      </c>
      <c r="E30" s="9">
        <v>0</v>
      </c>
      <c r="F30" s="9">
        <v>76982542</v>
      </c>
      <c r="G30" s="9">
        <v>0</v>
      </c>
      <c r="H30" s="9">
        <v>604341</v>
      </c>
      <c r="I30" s="9">
        <v>63320</v>
      </c>
      <c r="J30" s="9">
        <v>0</v>
      </c>
      <c r="K30" s="9">
        <v>0</v>
      </c>
      <c r="L30" s="9">
        <v>0</v>
      </c>
      <c r="M30" s="35">
        <v>3858477</v>
      </c>
      <c r="N30" s="9">
        <v>0</v>
      </c>
      <c r="O30" s="70" t="s">
        <v>25</v>
      </c>
      <c r="P30" s="22"/>
      <c r="Q30" s="35">
        <v>0</v>
      </c>
      <c r="R30" s="35">
        <v>3771077</v>
      </c>
      <c r="S30" s="35">
        <v>0</v>
      </c>
      <c r="T30" s="35">
        <v>0</v>
      </c>
      <c r="U30" s="35">
        <v>0</v>
      </c>
      <c r="V30" s="35">
        <v>87400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70" t="s">
        <v>25</v>
      </c>
      <c r="AC30" s="89"/>
      <c r="AD30" s="35">
        <f>0+SUM(AE30:AQ30)</f>
        <v>2926669</v>
      </c>
      <c r="AE30" s="35">
        <v>0</v>
      </c>
      <c r="AF30" s="35">
        <v>1366669</v>
      </c>
      <c r="AG30" s="35">
        <v>0</v>
      </c>
      <c r="AH30" s="35">
        <v>0</v>
      </c>
      <c r="AI30" s="35">
        <v>1560000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</row>
    <row r="31" spans="1:44" s="35" customFormat="1" ht="20.1" customHeight="1">
      <c r="A31" s="9" t="s">
        <v>26</v>
      </c>
      <c r="B31" s="22"/>
      <c r="C31" s="29">
        <f>D31+F31+M31+AA31</f>
        <v>70052619</v>
      </c>
      <c r="D31" s="9">
        <v>22144243</v>
      </c>
      <c r="E31" s="9">
        <v>155378</v>
      </c>
      <c r="F31" s="9">
        <v>47448990</v>
      </c>
      <c r="G31" s="9">
        <v>0</v>
      </c>
      <c r="H31" s="9">
        <v>6640813</v>
      </c>
      <c r="I31" s="9">
        <v>98267</v>
      </c>
      <c r="J31" s="9">
        <v>0</v>
      </c>
      <c r="K31" s="9">
        <v>55867</v>
      </c>
      <c r="L31" s="9">
        <v>0</v>
      </c>
      <c r="M31" s="35">
        <v>459386</v>
      </c>
      <c r="N31" s="9">
        <v>0</v>
      </c>
      <c r="O31" s="70" t="s">
        <v>26</v>
      </c>
      <c r="P31" s="22"/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459386</v>
      </c>
      <c r="AA31" s="35">
        <v>0</v>
      </c>
      <c r="AB31" s="70" t="s">
        <v>26</v>
      </c>
      <c r="AC31" s="89"/>
      <c r="AD31" s="35">
        <f>0+SUM(AE31:AQ31)</f>
        <v>395000</v>
      </c>
      <c r="AE31" s="35">
        <v>0</v>
      </c>
      <c r="AF31" s="35">
        <v>395000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</row>
    <row r="32" spans="1:44" s="35" customFormat="1" ht="20.1" customHeight="1">
      <c r="A32" s="9" t="s">
        <v>27</v>
      </c>
      <c r="B32" s="22"/>
      <c r="C32" s="29">
        <f>D32+F32+M32+AA32</f>
        <v>85920207</v>
      </c>
      <c r="D32" s="9">
        <v>4919242</v>
      </c>
      <c r="E32" s="9">
        <v>0</v>
      </c>
      <c r="F32" s="9">
        <v>78780965</v>
      </c>
      <c r="G32" s="9">
        <v>0</v>
      </c>
      <c r="H32" s="9">
        <v>4469777</v>
      </c>
      <c r="I32" s="9">
        <v>577463</v>
      </c>
      <c r="J32" s="9">
        <v>0</v>
      </c>
      <c r="K32" s="9">
        <v>5320</v>
      </c>
      <c r="L32" s="9">
        <v>1432</v>
      </c>
      <c r="M32" s="35">
        <v>2220000</v>
      </c>
      <c r="N32" s="9">
        <v>0</v>
      </c>
      <c r="O32" s="70" t="s">
        <v>27</v>
      </c>
      <c r="P32" s="22"/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2220000</v>
      </c>
      <c r="AA32" s="35">
        <v>0</v>
      </c>
      <c r="AB32" s="70" t="s">
        <v>27</v>
      </c>
      <c r="AC32" s="89"/>
      <c r="AD32" s="35">
        <f>0+SUM(AE32:AQ32)</f>
        <v>39792599</v>
      </c>
      <c r="AE32" s="35">
        <v>0</v>
      </c>
      <c r="AF32" s="35">
        <v>39792599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</row>
    <row r="33" spans="1:44" s="35" customFormat="1" ht="18" customHeight="1">
      <c r="A33" s="10" t="s">
        <v>28</v>
      </c>
      <c r="B33" s="23"/>
      <c r="C33" s="30">
        <f>D33+F33+M33+AA33</f>
        <v>163385780</v>
      </c>
      <c r="D33" s="36">
        <v>1415380</v>
      </c>
      <c r="E33" s="36">
        <v>0</v>
      </c>
      <c r="F33" s="36">
        <v>35009870</v>
      </c>
      <c r="G33" s="36">
        <v>0</v>
      </c>
      <c r="H33" s="36">
        <v>1171179</v>
      </c>
      <c r="I33" s="36">
        <v>264560</v>
      </c>
      <c r="J33" s="36">
        <v>0</v>
      </c>
      <c r="K33" s="40">
        <v>-37654</v>
      </c>
      <c r="L33" s="40">
        <v>-47459</v>
      </c>
      <c r="M33" s="35">
        <v>126960530</v>
      </c>
      <c r="N33" s="36">
        <v>0</v>
      </c>
      <c r="O33" s="71" t="s">
        <v>28</v>
      </c>
      <c r="P33" s="23"/>
      <c r="Q33" s="36">
        <v>0</v>
      </c>
      <c r="R33" s="36">
        <v>98856830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28103700</v>
      </c>
      <c r="AA33" s="36">
        <v>0</v>
      </c>
      <c r="AB33" s="71" t="s">
        <v>28</v>
      </c>
      <c r="AC33" s="23"/>
      <c r="AD33" s="36">
        <f>0+SUM(AE33:AQ33)</f>
        <v>9615000</v>
      </c>
      <c r="AE33" s="36">
        <v>0</v>
      </c>
      <c r="AF33" s="36">
        <v>0</v>
      </c>
      <c r="AG33" s="36">
        <v>0</v>
      </c>
      <c r="AH33" s="36">
        <v>0</v>
      </c>
      <c r="AI33" s="36">
        <v>9615000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</row>
    <row r="34" spans="1:42" s="109" customFormat="1" ht="20.1" customHeight="1">
      <c r="A34" s="11"/>
      <c r="B34" s="24"/>
      <c r="C34" s="24"/>
      <c r="D34" s="24"/>
      <c r="E34" s="41"/>
      <c r="F34" s="41"/>
      <c r="G34" s="41"/>
      <c r="H34" s="41"/>
      <c r="I34" s="41"/>
      <c r="J34" s="55"/>
      <c r="K34" s="41"/>
      <c r="L34" s="41"/>
      <c r="M34" s="41"/>
      <c r="N34" s="41"/>
      <c r="O34" s="12"/>
      <c r="P34" s="24"/>
      <c r="Q34" s="24"/>
      <c r="R34" s="24"/>
      <c r="S34" s="41"/>
      <c r="T34" s="41"/>
      <c r="U34" s="41"/>
      <c r="V34" s="41"/>
      <c r="W34" s="41"/>
      <c r="X34" s="41"/>
      <c r="Y34" s="41"/>
      <c r="Z34" s="79"/>
      <c r="AA34" s="81"/>
      <c r="AD34" s="90"/>
      <c r="AE34" s="35"/>
      <c r="AP34" s="81" t="s">
        <v>78</v>
      </c>
    </row>
    <row r="35" spans="1:43" s="109" customFormat="1" ht="20.1" customHeight="1">
      <c r="A35" s="12"/>
      <c r="B35" s="24"/>
      <c r="C35" s="24"/>
      <c r="D35" s="24"/>
      <c r="E35" s="24"/>
      <c r="F35" s="24"/>
      <c r="G35" s="24"/>
      <c r="H35" s="24"/>
      <c r="I35" s="24"/>
      <c r="J35" s="56"/>
      <c r="K35" s="24"/>
      <c r="L35" s="24"/>
      <c r="M35" s="24"/>
      <c r="N35" s="67"/>
      <c r="O35" s="12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56"/>
      <c r="AA35" s="24"/>
      <c r="AB35" s="12"/>
      <c r="AC35" s="24"/>
      <c r="AD35" s="24"/>
      <c r="AE35" s="24"/>
      <c r="AF35" s="24"/>
      <c r="AG35" s="24"/>
      <c r="AH35" s="24"/>
      <c r="AI35" s="24"/>
      <c r="AJ35" s="24"/>
      <c r="AK35" s="24"/>
      <c r="AL35" s="81"/>
      <c r="AN35" s="81"/>
      <c r="AQ35" s="87"/>
    </row>
    <row r="36" spans="1:42" s="109" customFormat="1" ht="20.1" customHeight="1">
      <c r="A36" s="6"/>
      <c r="E36" s="6"/>
      <c r="F36" s="6"/>
      <c r="G36" s="6"/>
      <c r="H36" s="47"/>
      <c r="I36" s="50"/>
      <c r="J36" s="56"/>
      <c r="K36" s="6"/>
      <c r="L36" s="6"/>
      <c r="M36" s="6"/>
      <c r="O36" s="6"/>
      <c r="R36" s="6"/>
      <c r="T36" s="6"/>
      <c r="U36" s="47"/>
      <c r="V36" s="50"/>
      <c r="W36" s="50"/>
      <c r="X36" s="6"/>
      <c r="Y36" s="6"/>
      <c r="AA36" s="6"/>
      <c r="AB36" s="6" t="s">
        <v>65</v>
      </c>
      <c r="AE36" s="6" t="s">
        <v>69</v>
      </c>
      <c r="AG36" s="6"/>
      <c r="AH36" s="47" t="s">
        <v>72</v>
      </c>
      <c r="AI36" s="47"/>
      <c r="AJ36" s="50"/>
      <c r="AL36" s="68"/>
      <c r="AM36" s="6" t="s">
        <v>77</v>
      </c>
      <c r="AN36" s="6"/>
      <c r="AO36" s="6"/>
      <c r="AP36" s="6"/>
    </row>
    <row r="37" spans="1:43" s="109" customFormat="1" ht="15">
      <c r="A37" s="6"/>
      <c r="E37" s="6"/>
      <c r="F37" s="6"/>
      <c r="G37" s="6"/>
      <c r="H37" s="47"/>
      <c r="I37" s="48"/>
      <c r="J37" s="56"/>
      <c r="K37" s="6"/>
      <c r="L37" s="6"/>
      <c r="M37" s="6"/>
      <c r="N37" s="68"/>
      <c r="O37" s="6"/>
      <c r="R37" s="6"/>
      <c r="T37" s="6"/>
      <c r="U37" s="47"/>
      <c r="V37" s="48"/>
      <c r="W37" s="48"/>
      <c r="X37" s="6"/>
      <c r="Y37" s="6"/>
      <c r="AA37" s="6"/>
      <c r="AB37" s="6"/>
      <c r="AE37" s="6"/>
      <c r="AG37" s="6"/>
      <c r="AH37" s="47" t="s">
        <v>73</v>
      </c>
      <c r="AI37" s="47"/>
      <c r="AJ37" s="48"/>
      <c r="AK37" s="68"/>
      <c r="AL37" s="68"/>
      <c r="AM37" s="6"/>
      <c r="AN37" s="6"/>
      <c r="AO37" s="6"/>
      <c r="AP37" s="6"/>
      <c r="AQ37" s="68"/>
    </row>
    <row r="38" spans="1:43" s="109" customFormat="1" ht="15">
      <c r="A38" s="6"/>
      <c r="E38" s="6"/>
      <c r="F38" s="6"/>
      <c r="G38" s="6"/>
      <c r="H38" s="47"/>
      <c r="I38" s="48"/>
      <c r="J38" s="56"/>
      <c r="K38" s="6"/>
      <c r="L38" s="6"/>
      <c r="M38" s="6"/>
      <c r="N38" s="68"/>
      <c r="O38" s="6"/>
      <c r="R38" s="6"/>
      <c r="T38" s="6"/>
      <c r="U38" s="47"/>
      <c r="V38" s="48"/>
      <c r="W38" s="48"/>
      <c r="X38" s="6"/>
      <c r="Y38" s="6"/>
      <c r="AA38" s="6"/>
      <c r="AB38" s="6"/>
      <c r="AE38" s="6"/>
      <c r="AG38" s="6"/>
      <c r="AH38" s="47"/>
      <c r="AI38" s="47"/>
      <c r="AJ38" s="48"/>
      <c r="AK38" s="68"/>
      <c r="AL38" s="68"/>
      <c r="AM38" s="6"/>
      <c r="AN38" s="6"/>
      <c r="AO38" s="6"/>
      <c r="AP38" s="6"/>
      <c r="AQ38" s="68"/>
    </row>
    <row r="39" spans="1:43" s="109" customFormat="1" ht="15">
      <c r="A39" s="6"/>
      <c r="E39" s="6"/>
      <c r="F39" s="6"/>
      <c r="G39" s="6"/>
      <c r="H39" s="48"/>
      <c r="I39" s="48"/>
      <c r="J39" s="56"/>
      <c r="K39" s="6"/>
      <c r="L39" s="6"/>
      <c r="M39" s="6"/>
      <c r="N39" s="68"/>
      <c r="O39" s="6"/>
      <c r="S39" s="6"/>
      <c r="T39" s="6"/>
      <c r="U39" s="6"/>
      <c r="V39" s="48"/>
      <c r="W39" s="48"/>
      <c r="X39" s="48"/>
      <c r="Y39" s="48"/>
      <c r="Z39" s="56"/>
      <c r="AA39" s="6"/>
      <c r="AB39" s="6"/>
      <c r="AF39" s="6"/>
      <c r="AG39" s="6"/>
      <c r="AH39" s="6"/>
      <c r="AI39" s="48"/>
      <c r="AJ39" s="48"/>
      <c r="AK39" s="48"/>
      <c r="AL39" s="56"/>
      <c r="AM39" s="6"/>
      <c r="AN39" s="6"/>
      <c r="AO39" s="6"/>
      <c r="AP39" s="6"/>
      <c r="AQ39" s="68"/>
    </row>
    <row r="40" spans="1:43" s="109" customFormat="1" ht="15">
      <c r="A40" s="6"/>
      <c r="E40" s="6"/>
      <c r="F40" s="6"/>
      <c r="G40" s="6"/>
      <c r="H40" s="48"/>
      <c r="I40" s="48"/>
      <c r="J40" s="56"/>
      <c r="K40" s="6"/>
      <c r="L40" s="6"/>
      <c r="M40" s="6"/>
      <c r="N40" s="68"/>
      <c r="O40" s="6"/>
      <c r="S40" s="6"/>
      <c r="T40" s="6"/>
      <c r="U40" s="6"/>
      <c r="V40" s="48"/>
      <c r="W40" s="48"/>
      <c r="X40" s="48"/>
      <c r="Y40" s="48"/>
      <c r="Z40" s="56"/>
      <c r="AA40" s="6"/>
      <c r="AB40" s="87" t="s">
        <v>66</v>
      </c>
      <c r="AF40" s="6"/>
      <c r="AG40" s="6"/>
      <c r="AH40" s="6"/>
      <c r="AI40" s="48"/>
      <c r="AJ40" s="48"/>
      <c r="AK40" s="48"/>
      <c r="AL40" s="56"/>
      <c r="AM40" s="6"/>
      <c r="AN40" s="6"/>
      <c r="AO40" s="6"/>
      <c r="AP40" s="6"/>
      <c r="AQ40" s="68"/>
    </row>
    <row r="41" spans="1:43" s="109" customFormat="1" ht="15">
      <c r="A41" s="13"/>
      <c r="B41" s="25"/>
      <c r="C41" s="25"/>
      <c r="D41" s="25"/>
      <c r="E41" s="25"/>
      <c r="F41" s="25"/>
      <c r="G41" s="25"/>
      <c r="H41" s="25"/>
      <c r="J41" s="57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Z41" s="57"/>
      <c r="AA41" s="13"/>
      <c r="AB41" s="13" t="s">
        <v>67</v>
      </c>
      <c r="AC41" s="13"/>
      <c r="AD41" s="13"/>
      <c r="AE41" s="13"/>
      <c r="AF41" s="13"/>
      <c r="AG41" s="13"/>
      <c r="AH41" s="13"/>
      <c r="AI41" s="13"/>
      <c r="AJ41" s="13"/>
      <c r="AL41" s="57"/>
      <c r="AM41" s="13"/>
      <c r="AN41" s="13"/>
      <c r="AO41" s="13"/>
      <c r="AP41" s="13"/>
      <c r="AQ41" s="13"/>
    </row>
    <row r="42" spans="1:43" s="109" customFormat="1" ht="15">
      <c r="A42" s="13"/>
      <c r="B42" s="25"/>
      <c r="C42" s="25"/>
      <c r="D42" s="25"/>
      <c r="E42" s="25"/>
      <c r="F42" s="25"/>
      <c r="G42" s="25"/>
      <c r="H42" s="25"/>
      <c r="J42" s="56"/>
      <c r="K42" s="56"/>
      <c r="L42" s="56"/>
      <c r="M42" s="56"/>
      <c r="N42" s="56"/>
      <c r="O42" s="13"/>
      <c r="P42" s="13"/>
      <c r="Q42" s="13"/>
      <c r="R42" s="13"/>
      <c r="S42" s="13"/>
      <c r="T42" s="13"/>
      <c r="U42" s="13"/>
      <c r="V42" s="13"/>
      <c r="W42" s="13"/>
      <c r="Z42" s="56"/>
      <c r="AA42" s="56"/>
      <c r="AC42" s="13"/>
      <c r="AD42" s="13"/>
      <c r="AE42" s="13"/>
      <c r="AF42" s="13"/>
      <c r="AG42" s="13"/>
      <c r="AH42" s="13"/>
      <c r="AI42" s="13"/>
      <c r="AJ42" s="13"/>
      <c r="AL42" s="56"/>
      <c r="AM42" s="56"/>
      <c r="AN42" s="56"/>
      <c r="AO42" s="56"/>
      <c r="AP42" s="56"/>
      <c r="AQ42" s="56"/>
    </row>
    <row r="43" spans="10:26" s="109" customFormat="1" ht="15">
      <c r="J43" s="57"/>
      <c r="Z43" s="57"/>
    </row>
    <row r="44" s="109" customFormat="1" ht="15">
      <c r="J44" s="57"/>
    </row>
    <row r="45" s="109" customFormat="1" ht="15">
      <c r="J45" s="57"/>
    </row>
    <row r="46" s="109" customFormat="1" ht="15">
      <c r="J46" s="57"/>
    </row>
    <row r="47" s="109" customFormat="1" ht="15">
      <c r="J47" s="57"/>
    </row>
    <row r="48" s="109" customFormat="1" ht="15">
      <c r="J48" s="57"/>
    </row>
    <row r="49" s="109" customFormat="1" ht="15">
      <c r="J49" s="57"/>
    </row>
    <row r="50" s="109" customFormat="1" ht="15">
      <c r="J50" s="57"/>
    </row>
    <row r="51" s="109" customFormat="1" ht="15">
      <c r="J51" s="57"/>
    </row>
    <row r="52" s="109" customFormat="1" ht="15">
      <c r="J52" s="57"/>
    </row>
    <row r="53" s="109" customFormat="1" ht="15">
      <c r="J53" s="57"/>
    </row>
    <row r="54" s="109" customFormat="1" ht="15">
      <c r="J54" s="57"/>
    </row>
    <row r="55" s="109" customFormat="1" ht="15">
      <c r="J55" s="57"/>
    </row>
    <row r="56" s="109" customFormat="1" ht="15">
      <c r="J56" s="57"/>
    </row>
    <row r="57" s="109" customFormat="1" ht="15">
      <c r="J57" s="57"/>
    </row>
    <row r="58" s="109" customFormat="1" ht="15">
      <c r="J58" s="57"/>
    </row>
    <row r="59" s="109" customFormat="1" ht="15">
      <c r="J59" s="57"/>
    </row>
    <row r="60" s="109" customFormat="1" ht="15">
      <c r="J60" s="57"/>
    </row>
    <row r="61" s="109" customFormat="1" ht="15">
      <c r="J61" s="57"/>
    </row>
    <row r="62" s="109" customFormat="1" ht="15">
      <c r="J62" s="57"/>
    </row>
    <row r="63" s="109" customFormat="1" ht="15">
      <c r="J63" s="57"/>
    </row>
    <row r="64" s="109" customFormat="1" ht="15">
      <c r="J64" s="57"/>
    </row>
    <row r="65" s="109" customFormat="1" ht="15">
      <c r="J65" s="57"/>
    </row>
    <row r="66" s="109" customFormat="1" ht="15">
      <c r="J66" s="57"/>
    </row>
    <row r="67" s="109" customFormat="1" ht="15">
      <c r="J67" s="57"/>
    </row>
    <row r="68" s="109" customFormat="1" ht="15">
      <c r="J68" s="57"/>
    </row>
    <row r="69" ht="15">
      <c r="J69" s="57"/>
    </row>
    <row r="70" ht="15">
      <c r="J70" s="57"/>
    </row>
    <row r="71" ht="15">
      <c r="J71" s="57"/>
    </row>
    <row r="72" ht="15">
      <c r="J72" s="57"/>
    </row>
    <row r="73" ht="15">
      <c r="J73" s="57"/>
    </row>
    <row r="74" ht="15">
      <c r="J74" s="57"/>
    </row>
    <row r="75" ht="15">
      <c r="J75" s="57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</sheetData>
  <mergeCells count="80">
    <mergeCell ref="A41:H41"/>
    <mergeCell ref="O10:P10"/>
    <mergeCell ref="R36:R37"/>
    <mergeCell ref="O36:O37"/>
    <mergeCell ref="J42:N42"/>
    <mergeCell ref="O42:W42"/>
    <mergeCell ref="O41:W41"/>
    <mergeCell ref="A42:H42"/>
    <mergeCell ref="J36:J37"/>
    <mergeCell ref="A36:A37"/>
    <mergeCell ref="K36:K37"/>
    <mergeCell ref="K34:N34"/>
    <mergeCell ref="AH37:AI37"/>
    <mergeCell ref="N6:N8"/>
    <mergeCell ref="AH36:AI36"/>
    <mergeCell ref="AM36:AN37"/>
    <mergeCell ref="E36:E37"/>
    <mergeCell ref="G36:G37"/>
    <mergeCell ref="T6:T8"/>
    <mergeCell ref="U6:U8"/>
    <mergeCell ref="H6:H8"/>
    <mergeCell ref="S6:S8"/>
    <mergeCell ref="Q6:Q8"/>
    <mergeCell ref="K6:K8"/>
    <mergeCell ref="AB10:AC10"/>
    <mergeCell ref="O9:P9"/>
    <mergeCell ref="AI6:AI8"/>
    <mergeCell ref="AB9:AC9"/>
    <mergeCell ref="AE36:AE37"/>
    <mergeCell ref="AB36:AB37"/>
    <mergeCell ref="A9:B9"/>
    <mergeCell ref="J6:J8"/>
    <mergeCell ref="E6:E8"/>
    <mergeCell ref="L6:L8"/>
    <mergeCell ref="X36:X37"/>
    <mergeCell ref="AB5:AC8"/>
    <mergeCell ref="AD5:AD8"/>
    <mergeCell ref="V6:V8"/>
    <mergeCell ref="O5:P8"/>
    <mergeCell ref="R6:R8"/>
    <mergeCell ref="AQ1:AR1"/>
    <mergeCell ref="AQ2:AR2"/>
    <mergeCell ref="AB3:AR3"/>
    <mergeCell ref="AM1:AN1"/>
    <mergeCell ref="D5:E5"/>
    <mergeCell ref="O3:AA3"/>
    <mergeCell ref="Q5:Z5"/>
    <mergeCell ref="F5:L5"/>
    <mergeCell ref="H2:L2"/>
    <mergeCell ref="T2:X2"/>
    <mergeCell ref="B4:M4"/>
    <mergeCell ref="M5:N5"/>
    <mergeCell ref="M6:M8"/>
    <mergeCell ref="A3:N3"/>
    <mergeCell ref="O4:Z4"/>
    <mergeCell ref="X6:X8"/>
    <mergeCell ref="W6:W8"/>
    <mergeCell ref="G6:G8"/>
    <mergeCell ref="Y6:Y8"/>
    <mergeCell ref="AA5:AA8"/>
    <mergeCell ref="AK6:AK8"/>
    <mergeCell ref="Z6:Z8"/>
    <mergeCell ref="A5:B8"/>
    <mergeCell ref="I6:I8"/>
    <mergeCell ref="C5:C8"/>
    <mergeCell ref="AG6:AG8"/>
    <mergeCell ref="AI2:AO2"/>
    <mergeCell ref="AP6:AP8"/>
    <mergeCell ref="AQ4:AR4"/>
    <mergeCell ref="AH6:AH8"/>
    <mergeCell ref="AE5:AE8"/>
    <mergeCell ref="AR5:AR8"/>
    <mergeCell ref="AC4:AO4"/>
    <mergeCell ref="AJ6:AJ8"/>
    <mergeCell ref="AF5:AF8"/>
    <mergeCell ref="AQ6:AQ8"/>
    <mergeCell ref="AL6:AL8"/>
    <mergeCell ref="AM6:AM8"/>
    <mergeCell ref="AN6:AN8"/>
    <mergeCell ref="AO6:AO8"/>
  </mergeCells>
  <printOptions horizontalCentered="1"/>
  <pageMargins left="0.590551181102362" right="0.551181102362205" top="0.590551181102362" bottom="0.393700787401575" header="0.511811023622047" footer="0.511811023622047"/>
  <pageSetup fitToHeight="3" fitToWidth="3" horizontalDpi="600" verticalDpi="600" orientation="landscape" paperSize="9" scale="59"/>
  <colBreaks count="2" manualBreakCount="2">
    <brk id="14" max="40" man="1"/>
    <brk id="2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