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2221-02-02-2" sheetId="1" r:id="rId1"/>
  </sheets>
  <definedNames/>
  <calcPr fullCalcOnLoad="1"/>
</workbook>
</file>

<file path=xl/sharedStrings.xml><?xml version="1.0" encoding="utf-8"?>
<sst xmlns="http://schemas.openxmlformats.org/spreadsheetml/2006/main" count="71" uniqueCount="60">
  <si>
    <t>公開類</t>
  </si>
  <si>
    <t>年  報</t>
  </si>
  <si>
    <t>行政
區別</t>
  </si>
  <si>
    <t>總　計</t>
  </si>
  <si>
    <t>豐原區</t>
  </si>
  <si>
    <t>東勢區</t>
  </si>
  <si>
    <t>大甲區</t>
  </si>
  <si>
    <t>清水區</t>
  </si>
  <si>
    <t>沙鹿區</t>
  </si>
  <si>
    <t>梧棲區</t>
  </si>
  <si>
    <t>后里區</t>
  </si>
  <si>
    <t>神岡區</t>
  </si>
  <si>
    <t>潭子區</t>
  </si>
  <si>
    <t>大雅區</t>
  </si>
  <si>
    <t>新社區</t>
  </si>
  <si>
    <t>石岡區</t>
  </si>
  <si>
    <t>外埔區</t>
  </si>
  <si>
    <t>大安區</t>
  </si>
  <si>
    <t>烏日區</t>
  </si>
  <si>
    <t>大肚區</t>
  </si>
  <si>
    <t>龍井區</t>
  </si>
  <si>
    <t>霧峰區</t>
  </si>
  <si>
    <t>太平區</t>
  </si>
  <si>
    <t>大里區</t>
  </si>
  <si>
    <t>和平區</t>
  </si>
  <si>
    <t>中　區</t>
  </si>
  <si>
    <t>東　區</t>
  </si>
  <si>
    <t>南　區</t>
  </si>
  <si>
    <t>西　區</t>
  </si>
  <si>
    <t>北　區</t>
  </si>
  <si>
    <t>西屯區</t>
  </si>
  <si>
    <t>南屯區</t>
  </si>
  <si>
    <t>北屯區</t>
  </si>
  <si>
    <t>填表</t>
  </si>
  <si>
    <t xml:space="preserve"> 資料來源：由本局作物生產科依據行政院農業委員會農糧署「農情報告資源網」資料彙編。 </t>
  </si>
  <si>
    <t xml:space="preserve"> 填表說明：本表編製1份，並依統計法規定永久保存，資料透過網際網路上傳至「臺中市公務統計行政管理系統」。 </t>
  </si>
  <si>
    <t xml:space="preserve">  修正原因：M38、N38欄位未輸入零。 </t>
  </si>
  <si>
    <t>次年6月底前填報</t>
  </si>
  <si>
    <t>臺中市雜糧生產概況(修正表)</t>
  </si>
  <si>
    <t>　　　　　　　　中華民國109年</t>
  </si>
  <si>
    <t>合　　計</t>
  </si>
  <si>
    <t>收穫面積</t>
  </si>
  <si>
    <t>產    量</t>
  </si>
  <si>
    <t>審核</t>
  </si>
  <si>
    <t>甘　　藷</t>
  </si>
  <si>
    <t>每公頃
平均產量</t>
  </si>
  <si>
    <t>小　　麥</t>
  </si>
  <si>
    <t>業務主管人員</t>
  </si>
  <si>
    <t>主辦統計人員</t>
  </si>
  <si>
    <t>食用玉蜀黍</t>
  </si>
  <si>
    <t>機關首長</t>
  </si>
  <si>
    <t>編製機關</t>
  </si>
  <si>
    <t>表　　號</t>
  </si>
  <si>
    <t xml:space="preserve">           收穫面積—公頃</t>
  </si>
  <si>
    <t>單位 : 每公頃平均產量—公斤</t>
  </si>
  <si>
    <t xml:space="preserve">   產量—公斤</t>
  </si>
  <si>
    <t>落花生</t>
  </si>
  <si>
    <t>中華民國110年7 月22日編製</t>
  </si>
  <si>
    <t>臺中市政府農業局</t>
  </si>
  <si>
    <t>20321-02-02-2</t>
  </si>
</sst>
</file>

<file path=xl/styles.xml><?xml version="1.0" encoding="utf-8"?>
<styleSheet xmlns="http://schemas.openxmlformats.org/spreadsheetml/2006/main">
  <numFmts count="4">
    <numFmt numFmtId="188" formatCode="#,##0;\-#,###;\-"/>
    <numFmt numFmtId="189" formatCode="_-* #,##0_-;\-* #,##0_-;_-* &quot;-&quot;_-;_-@_-"/>
    <numFmt numFmtId="190" formatCode="_-* #,##0.00_-;\-* #,##0.00_-;_-* &quot;-&quot;??_-;_-@_-"/>
    <numFmt numFmtId="191" formatCode="_-* #,##0_-;\-* #,##0_-;_-* &quot;-&quot;??_-;_-@_-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4"/>
      <color theme="1"/>
      <name val="標楷體"/>
      <family val="2"/>
    </font>
    <font>
      <sz val="11"/>
      <color theme="1"/>
      <name val="Times New Roman"/>
      <family val="2"/>
    </font>
    <font>
      <sz val="14"/>
      <color theme="1"/>
      <name val="Times New Roman"/>
      <family val="2"/>
    </font>
    <font>
      <sz val="12"/>
      <color theme="1"/>
      <name val="標楷體"/>
      <family val="2"/>
    </font>
    <font>
      <sz val="12"/>
      <color theme="1"/>
      <name val="Times New Roman"/>
      <family val="2"/>
    </font>
    <font>
      <sz val="11"/>
      <color theme="1"/>
      <name val="標楷體"/>
      <family val="2"/>
    </font>
    <font>
      <sz val="16"/>
      <color theme="1"/>
      <name val="標楷體"/>
      <family val="2"/>
    </font>
    <font>
      <sz val="20"/>
      <color theme="1"/>
      <name val="標楷體"/>
      <family val="2"/>
    </font>
    <font>
      <sz val="14"/>
      <color theme="1"/>
      <name val="新細明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2" fillId="0" borderId="0" applyFill="0" applyBorder="0" applyProtection="0">
      <alignment vertical="center"/>
    </xf>
  </cellStyleXfs>
  <cellXfs count="6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2" fillId="0" borderId="0" xfId="22" applyNumberFormat="1" applyFont="1" applyAlignment="1">
      <alignment vertical="center"/>
    </xf>
    <xf numFmtId="188" fontId="3" fillId="0" borderId="1" xfId="20" applyNumberFormat="1" applyFont="1" applyBorder="1" applyAlignment="1">
      <alignment horizontal="center"/>
    </xf>
    <xf numFmtId="188" fontId="3" fillId="0" borderId="2" xfId="20" applyNumberFormat="1" applyFont="1" applyBorder="1" applyAlignment="1">
      <alignment horizontal="center"/>
    </xf>
    <xf numFmtId="188" fontId="4" fillId="0" borderId="0" xfId="20" applyNumberFormat="1" applyFont="1" applyAlignment="1">
      <alignment horizontal="center" vertical="center"/>
    </xf>
    <xf numFmtId="188" fontId="4" fillId="0" borderId="3" xfId="20" applyNumberFormat="1" applyFont="1" applyBorder="1" applyAlignment="1">
      <alignment horizontal="center" vertical="center"/>
    </xf>
    <xf numFmtId="188" fontId="3" fillId="0" borderId="0" xfId="20" applyNumberFormat="1" applyFont="1" applyAlignment="1">
      <alignment horizontal="center" vertical="center" wrapText="1"/>
    </xf>
    <xf numFmtId="188" fontId="5" fillId="0" borderId="0" xfId="20" applyNumberFormat="1" applyFont="1"/>
    <xf numFmtId="188" fontId="5" fillId="0" borderId="4" xfId="20" applyNumberFormat="1" applyFont="1" applyBorder="1"/>
    <xf numFmtId="188" fontId="3" fillId="0" borderId="5" xfId="20" applyNumberFormat="1" applyFont="1" applyBorder="1" applyAlignment="1">
      <alignment horizontal="center"/>
    </xf>
    <xf numFmtId="49" fontId="3" fillId="0" borderId="0" xfId="20" applyNumberFormat="1" applyFont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189" fontId="6" fillId="0" borderId="0" xfId="20" applyNumberFormat="1" applyFont="1" applyAlignment="1">
      <alignment horizontal="left"/>
    </xf>
    <xf numFmtId="189" fontId="7" fillId="0" borderId="0" xfId="20" applyNumberFormat="1" applyFont="1" applyAlignment="1">
      <alignment horizontal="left"/>
    </xf>
    <xf numFmtId="0" fontId="8" fillId="0" borderId="0" xfId="21" applyFont="1"/>
    <xf numFmtId="188" fontId="4" fillId="0" borderId="0" xfId="20" applyNumberFormat="1" applyFont="1"/>
    <xf numFmtId="188" fontId="6" fillId="0" borderId="3" xfId="20" applyNumberFormat="1" applyFont="1" applyBorder="1"/>
    <xf numFmtId="188" fontId="9" fillId="0" borderId="0" xfId="20" applyNumberFormat="1" applyFont="1" applyAlignment="1">
      <alignment horizontal="center"/>
    </xf>
    <xf numFmtId="188" fontId="10" fillId="0" borderId="0" xfId="20" applyNumberFormat="1" applyFont="1" applyAlignment="1">
      <alignment horizontal="center"/>
    </xf>
    <xf numFmtId="49" fontId="3" fillId="0" borderId="3" xfId="20" applyNumberFormat="1" applyFont="1" applyBorder="1" applyAlignment="1">
      <alignment horizontal="center" vertical="center"/>
    </xf>
    <xf numFmtId="188" fontId="3" fillId="0" borderId="7" xfId="20" applyNumberFormat="1" applyFont="1" applyBorder="1" applyAlignment="1">
      <alignment horizontal="center"/>
    </xf>
    <xf numFmtId="0" fontId="3" fillId="0" borderId="8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190" fontId="7" fillId="0" borderId="9" xfId="20" applyNumberFormat="1" applyFont="1" applyBorder="1" applyAlignment="1">
      <alignment horizontal="right"/>
    </xf>
    <xf numFmtId="190" fontId="7" fillId="0" borderId="10" xfId="20" applyNumberFormat="1" applyFont="1" applyBorder="1" applyAlignment="1">
      <alignment horizontal="right"/>
    </xf>
    <xf numFmtId="190" fontId="7" fillId="0" borderId="11" xfId="20" applyNumberFormat="1" applyFont="1" applyBorder="1" applyAlignment="1">
      <alignment horizontal="right"/>
    </xf>
    <xf numFmtId="0" fontId="0" fillId="0" borderId="0" xfId="21" applyFont="1"/>
    <xf numFmtId="189" fontId="6" fillId="0" borderId="0" xfId="20" applyNumberFormat="1" applyFont="1" applyAlignment="1">
      <alignment horizontal="center"/>
    </xf>
    <xf numFmtId="188" fontId="4" fillId="0" borderId="3" xfId="20" applyNumberFormat="1" applyFont="1" applyBorder="1"/>
    <xf numFmtId="0" fontId="11" fillId="0" borderId="3" xfId="20" applyFont="1" applyBorder="1" applyAlignment="1">
      <alignment horizontal="center" vertical="center"/>
    </xf>
    <xf numFmtId="191" fontId="7" fillId="0" borderId="0" xfId="20" applyNumberFormat="1" applyFont="1" applyAlignment="1">
      <alignment horizontal="right"/>
    </xf>
    <xf numFmtId="191" fontId="7" fillId="0" borderId="3" xfId="20" applyNumberFormat="1" applyFont="1" applyBorder="1" applyAlignment="1">
      <alignment horizontal="right"/>
    </xf>
    <xf numFmtId="188" fontId="3" fillId="0" borderId="4" xfId="20" applyNumberFormat="1" applyFont="1" applyBorder="1" applyAlignment="1">
      <alignment horizontal="center"/>
    </xf>
    <xf numFmtId="190" fontId="7" fillId="0" borderId="0" xfId="20" applyNumberFormat="1" applyFont="1" applyAlignment="1">
      <alignment horizontal="right"/>
    </xf>
    <xf numFmtId="190" fontId="7" fillId="0" borderId="3" xfId="20" applyNumberFormat="1" applyFont="1" applyBorder="1" applyAlignment="1">
      <alignment horizontal="right"/>
    </xf>
    <xf numFmtId="188" fontId="3" fillId="0" borderId="12" xfId="20" applyNumberFormat="1" applyFont="1" applyBorder="1" applyAlignment="1">
      <alignment horizontal="center"/>
    </xf>
    <xf numFmtId="0" fontId="6" fillId="0" borderId="8" xfId="20" applyFont="1" applyBorder="1" applyAlignment="1">
      <alignment horizontal="center" wrapText="1"/>
    </xf>
    <xf numFmtId="0" fontId="7" fillId="0" borderId="7" xfId="20" applyFont="1" applyBorder="1" applyAlignment="1">
      <alignment horizontal="center" wrapText="1"/>
    </xf>
    <xf numFmtId="0" fontId="9" fillId="0" borderId="0" xfId="20" applyFont="1" applyAlignment="1">
      <alignment horizontal="center"/>
    </xf>
    <xf numFmtId="0" fontId="6" fillId="0" borderId="0" xfId="20" applyFont="1" applyAlignment="1">
      <alignment horizontal="center"/>
    </xf>
    <xf numFmtId="189" fontId="6" fillId="0" borderId="0" xfId="20" applyNumberFormat="1" applyFont="1"/>
    <xf numFmtId="0" fontId="12" fillId="0" borderId="3" xfId="20" applyFont="1" applyBorder="1"/>
    <xf numFmtId="0" fontId="3" fillId="0" borderId="7" xfId="20" applyFont="1" applyBorder="1" applyAlignment="1">
      <alignment horizontal="center" vertical="center"/>
    </xf>
    <xf numFmtId="0" fontId="2" fillId="0" borderId="3" xfId="20" applyFont="1" applyBorder="1"/>
    <xf numFmtId="0" fontId="2" fillId="0" borderId="6" xfId="20" applyFont="1" applyBorder="1"/>
    <xf numFmtId="49" fontId="3" fillId="0" borderId="1" xfId="22" applyNumberFormat="1" applyFont="1" applyBorder="1" applyAlignment="1">
      <alignment horizontal="center" vertical="center"/>
    </xf>
    <xf numFmtId="49" fontId="3" fillId="0" borderId="2" xfId="22" applyNumberFormat="1" applyFont="1" applyBorder="1" applyAlignment="1">
      <alignment horizontal="center" vertical="center"/>
    </xf>
    <xf numFmtId="188" fontId="6" fillId="0" borderId="0" xfId="20" applyNumberFormat="1" applyFont="1" applyAlignment="1">
      <alignment vertical="center"/>
    </xf>
    <xf numFmtId="188" fontId="6" fillId="0" borderId="3" xfId="20" applyNumberFormat="1" applyFont="1" applyBorder="1" applyAlignment="1">
      <alignment horizontal="right" vertical="center"/>
    </xf>
    <xf numFmtId="188" fontId="3" fillId="0" borderId="13" xfId="20" applyNumberFormat="1" applyFont="1" applyBorder="1" applyAlignment="1">
      <alignment horizontal="center"/>
    </xf>
    <xf numFmtId="189" fontId="6" fillId="0" borderId="0" xfId="20" applyNumberFormat="1" applyFont="1" applyAlignment="1">
      <alignment horizontal="right"/>
    </xf>
    <xf numFmtId="189" fontId="7" fillId="0" borderId="0" xfId="20" applyNumberFormat="1" applyFont="1"/>
    <xf numFmtId="0" fontId="3" fillId="0" borderId="14" xfId="20" applyFont="1" applyBorder="1" applyAlignment="1">
      <alignment horizontal="center"/>
    </xf>
    <xf numFmtId="49" fontId="5" fillId="0" borderId="15" xfId="20" applyNumberFormat="1" applyFont="1" applyBorder="1" applyAlignment="1">
      <alignment horizontal="center"/>
    </xf>
    <xf numFmtId="0" fontId="6" fillId="0" borderId="0" xfId="20" applyFont="1" applyAlignment="1">
      <alignment horizontal="right"/>
    </xf>
    <xf numFmtId="0" fontId="2" fillId="0" borderId="16" xfId="20" applyFont="1" applyBorder="1" applyAlignment="1">
      <alignment horizontal="center"/>
    </xf>
    <xf numFmtId="0" fontId="2" fillId="0" borderId="17" xfId="20" applyFont="1" applyBorder="1" applyAlignment="1">
      <alignment horizontal="center"/>
    </xf>
    <xf numFmtId="188" fontId="6" fillId="0" borderId="3" xfId="20" applyNumberFormat="1" applyFont="1" applyBorder="1" applyAlignment="1">
      <alignment vertical="center"/>
    </xf>
    <xf numFmtId="0" fontId="6" fillId="0" borderId="9" xfId="20" applyFont="1" applyBorder="1" applyAlignment="1">
      <alignment horizontal="center" wrapText="1"/>
    </xf>
    <xf numFmtId="0" fontId="7" fillId="0" borderId="13" xfId="20" applyFont="1" applyBorder="1" applyAlignment="1">
      <alignment horizontal="center" wrapText="1"/>
    </xf>
    <xf numFmtId="188" fontId="7" fillId="0" borderId="0" xfId="20" applyNumberFormat="1" applyFont="1"/>
    <xf numFmtId="188" fontId="4" fillId="0" borderId="0" xfId="20" applyNumberFormat="1" applyFont="1" applyAlignment="1">
      <alignment horizontal="center"/>
    </xf>
    <xf numFmtId="188" fontId="7" fillId="0" borderId="0" xfId="20" applyNumberFormat="1" applyFont="1" applyAlignment="1">
      <alignment horizontal="right"/>
    </xf>
    <xf numFmtId="0" fontId="7" fillId="0" borderId="0" xfId="2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  <cellStyle name="一般_複本 1517-03-06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E44"/>
  <sheetViews>
    <sheetView tabSelected="1" zoomScale="70" zoomScaleNormal="70" workbookViewId="0" topLeftCell="A1">
      <selection activeCell="K46" sqref="K46"/>
    </sheetView>
  </sheetViews>
  <sheetFormatPr defaultColWidth="9.00390625" defaultRowHeight="15"/>
  <cols>
    <col min="1" max="2" width="12.57421875" style="0" customWidth="1"/>
    <col min="3" max="3" width="14.421875" style="0" customWidth="1"/>
    <col min="4" max="4" width="12.57421875" style="0" customWidth="1"/>
    <col min="5" max="5" width="15.140625" style="0" customWidth="1"/>
    <col min="6" max="15" width="12.57421875" style="0" customWidth="1"/>
  </cols>
  <sheetData>
    <row r="1" spans="1:31" ht="15">
      <c r="A1" s="4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48" t="s">
        <v>51</v>
      </c>
      <c r="N1" s="55" t="s">
        <v>58</v>
      </c>
      <c r="O1" s="58"/>
      <c r="P1" s="29"/>
      <c r="Q1" s="29"/>
      <c r="R1" s="18"/>
      <c r="S1" s="29"/>
      <c r="T1" s="29"/>
      <c r="U1" s="29"/>
      <c r="V1" s="29"/>
      <c r="W1" s="18"/>
      <c r="X1" s="18"/>
      <c r="Y1" s="18"/>
      <c r="Z1" s="18"/>
      <c r="AA1" s="18"/>
      <c r="AB1" s="18"/>
      <c r="AC1" s="18"/>
      <c r="AD1" s="18"/>
      <c r="AE1" s="18"/>
    </row>
    <row r="2" spans="1:31" ht="17.25" customHeight="1">
      <c r="A2" s="5" t="s">
        <v>1</v>
      </c>
      <c r="B2" s="19" t="s">
        <v>37</v>
      </c>
      <c r="C2" s="31"/>
      <c r="D2" s="31"/>
      <c r="E2" s="31"/>
      <c r="F2" s="31"/>
      <c r="G2" s="31"/>
      <c r="H2" s="31"/>
      <c r="I2" s="31"/>
      <c r="J2" s="44"/>
      <c r="K2" s="46"/>
      <c r="L2" s="47"/>
      <c r="M2" s="49" t="s">
        <v>52</v>
      </c>
      <c r="N2" s="56" t="s">
        <v>59</v>
      </c>
      <c r="O2" s="59"/>
      <c r="P2" s="29"/>
      <c r="Q2" s="29"/>
      <c r="R2" s="18"/>
      <c r="S2" s="29"/>
      <c r="T2" s="29"/>
      <c r="U2" s="29"/>
      <c r="V2" s="29"/>
      <c r="W2" s="18"/>
      <c r="X2" s="18"/>
      <c r="Y2" s="18"/>
      <c r="Z2" s="18"/>
      <c r="AA2" s="18"/>
      <c r="AB2" s="18"/>
      <c r="AC2" s="18"/>
      <c r="AD2" s="18"/>
      <c r="AE2" s="18"/>
    </row>
    <row r="3" spans="1:31" ht="18.75" customHeight="1">
      <c r="A3" s="6"/>
      <c r="B3" s="20" t="s">
        <v>38</v>
      </c>
      <c r="C3" s="20"/>
      <c r="D3" s="20"/>
      <c r="E3" s="20"/>
      <c r="F3" s="20"/>
      <c r="G3" s="41"/>
      <c r="H3" s="41"/>
      <c r="I3" s="41"/>
      <c r="J3" s="41"/>
      <c r="K3" s="41"/>
      <c r="L3" s="41"/>
      <c r="M3" s="50" t="s">
        <v>53</v>
      </c>
      <c r="N3" s="50"/>
      <c r="O3" s="50"/>
      <c r="P3" s="29"/>
      <c r="Q3" s="29"/>
      <c r="R3" s="18"/>
      <c r="S3" s="29"/>
      <c r="T3" s="29"/>
      <c r="U3" s="29"/>
      <c r="V3" s="29"/>
      <c r="W3" s="18"/>
      <c r="X3" s="18"/>
      <c r="Y3" s="18"/>
      <c r="Z3" s="18"/>
      <c r="AA3" s="18"/>
      <c r="AB3" s="18"/>
      <c r="AC3" s="18"/>
      <c r="AD3" s="18"/>
      <c r="AE3" s="18"/>
    </row>
    <row r="4" spans="1:31" ht="14.25" customHeight="1">
      <c r="A4" s="6"/>
      <c r="B4" s="21"/>
      <c r="C4" s="21"/>
      <c r="D4" s="21"/>
      <c r="E4" s="21"/>
      <c r="F4" s="21"/>
      <c r="G4" s="42"/>
      <c r="H4" s="42"/>
      <c r="I4" s="42"/>
      <c r="J4" s="42"/>
      <c r="K4" s="42"/>
      <c r="L4" s="42"/>
      <c r="M4" s="50" t="s">
        <v>54</v>
      </c>
      <c r="N4" s="50"/>
      <c r="O4" s="50"/>
      <c r="P4" s="63"/>
      <c r="Q4" s="29"/>
      <c r="R4" s="18"/>
      <c r="S4" s="29"/>
      <c r="T4" s="29"/>
      <c r="U4" s="29"/>
      <c r="V4" s="29"/>
      <c r="W4" s="18"/>
      <c r="X4" s="18"/>
      <c r="Y4" s="18"/>
      <c r="Z4" s="18"/>
      <c r="AA4" s="18"/>
      <c r="AB4" s="18"/>
      <c r="AC4" s="18"/>
      <c r="AD4" s="18"/>
      <c r="AE4" s="18"/>
    </row>
    <row r="5" spans="1:31" ht="15.75" customHeight="1">
      <c r="A5" s="7"/>
      <c r="B5" s="22" t="s">
        <v>39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51" t="s">
        <v>55</v>
      </c>
      <c r="N5" s="51"/>
      <c r="O5" s="60"/>
      <c r="P5" s="63"/>
      <c r="Q5" s="29"/>
      <c r="R5" s="29"/>
      <c r="S5" s="29"/>
      <c r="T5" s="29"/>
      <c r="U5" s="29"/>
      <c r="V5" s="29"/>
      <c r="W5" s="18"/>
      <c r="X5" s="18"/>
      <c r="Y5" s="18"/>
      <c r="Z5" s="18"/>
      <c r="AA5" s="18"/>
      <c r="AB5" s="18"/>
      <c r="AC5" s="18"/>
      <c r="AD5" s="18"/>
      <c r="AE5" s="18"/>
    </row>
    <row r="6" spans="1:17" ht="15">
      <c r="A6" s="8" t="s">
        <v>2</v>
      </c>
      <c r="B6" s="23" t="s">
        <v>40</v>
      </c>
      <c r="C6" s="23"/>
      <c r="D6" s="35" t="s">
        <v>44</v>
      </c>
      <c r="E6" s="35"/>
      <c r="F6" s="38"/>
      <c r="G6" s="35" t="s">
        <v>46</v>
      </c>
      <c r="H6" s="35"/>
      <c r="I6" s="38"/>
      <c r="J6" s="35" t="s">
        <v>49</v>
      </c>
      <c r="K6" s="35"/>
      <c r="L6" s="38"/>
      <c r="M6" s="52" t="s">
        <v>56</v>
      </c>
      <c r="N6" s="35"/>
      <c r="O6" s="35"/>
      <c r="P6" s="64"/>
      <c r="Q6" s="64"/>
    </row>
    <row r="7" spans="1:17" ht="16.5" customHeight="1">
      <c r="A7" s="9"/>
      <c r="B7" s="24" t="s">
        <v>41</v>
      </c>
      <c r="C7" s="24" t="s">
        <v>42</v>
      </c>
      <c r="D7" s="24" t="s">
        <v>41</v>
      </c>
      <c r="E7" s="24" t="s">
        <v>42</v>
      </c>
      <c r="F7" s="39" t="s">
        <v>45</v>
      </c>
      <c r="G7" s="24" t="s">
        <v>41</v>
      </c>
      <c r="H7" s="24" t="s">
        <v>42</v>
      </c>
      <c r="I7" s="39" t="s">
        <v>45</v>
      </c>
      <c r="J7" s="24" t="s">
        <v>41</v>
      </c>
      <c r="K7" s="24" t="s">
        <v>42</v>
      </c>
      <c r="L7" s="39" t="s">
        <v>45</v>
      </c>
      <c r="M7" s="24" t="s">
        <v>41</v>
      </c>
      <c r="N7" s="24" t="s">
        <v>42</v>
      </c>
      <c r="O7" s="61" t="s">
        <v>45</v>
      </c>
      <c r="P7" s="64"/>
      <c r="Q7" s="64"/>
    </row>
    <row r="8" spans="1:17" ht="17.25" customHeight="1">
      <c r="A8" s="10"/>
      <c r="B8" s="25"/>
      <c r="C8" s="25"/>
      <c r="D8" s="25"/>
      <c r="E8" s="25"/>
      <c r="F8" s="40"/>
      <c r="G8" s="25"/>
      <c r="H8" s="25"/>
      <c r="I8" s="40"/>
      <c r="J8" s="45"/>
      <c r="K8" s="25"/>
      <c r="L8" s="40"/>
      <c r="M8" s="25"/>
      <c r="N8" s="25"/>
      <c r="O8" s="62"/>
      <c r="P8" s="64"/>
      <c r="Q8" s="18"/>
    </row>
    <row r="9" spans="1:31" ht="21.95" customHeight="1">
      <c r="A9" s="11" t="s">
        <v>3</v>
      </c>
      <c r="B9" s="26">
        <f>SUM(B10:B38)</f>
        <v>1544.74</v>
      </c>
      <c r="C9" s="33">
        <f>SUM(C10:C38)</f>
        <v>17160714</v>
      </c>
      <c r="D9" s="36">
        <f>SUM(D10:D38)</f>
        <v>805.48</v>
      </c>
      <c r="E9" s="33">
        <f>SUM(E10:E38)</f>
        <v>14506578</v>
      </c>
      <c r="F9" s="33">
        <f>IF(D9&lt;&gt;0,E9/D9,0)</f>
        <v>18009.8549932959</v>
      </c>
      <c r="G9" s="36">
        <f>SUM(G10:G38)</f>
        <v>138.82</v>
      </c>
      <c r="H9" s="33">
        <f>SUM(H10:H38)</f>
        <v>306730</v>
      </c>
      <c r="I9" s="33">
        <f>IF(G9&lt;&gt;0,H9/G9,0)</f>
        <v>2209.55193776113</v>
      </c>
      <c r="J9" s="36">
        <f>SUM(J10:J38)</f>
        <v>309.31</v>
      </c>
      <c r="K9" s="33">
        <f>SUM(K10:K38)</f>
        <v>1861548</v>
      </c>
      <c r="L9" s="33">
        <f>IF(J9&lt;&gt;0,K9/J9,0)</f>
        <v>6018.38931815978</v>
      </c>
      <c r="M9" s="36">
        <f>SUM(M10:M38)</f>
        <v>291.13</v>
      </c>
      <c r="N9" s="33">
        <f>SUM(N10:N38)</f>
        <v>485858</v>
      </c>
      <c r="O9" s="33">
        <f>IF(M9&lt;&gt;0,N9/M9,0)</f>
        <v>1668.86957716484</v>
      </c>
      <c r="P9" s="65"/>
      <c r="Q9" s="65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21.95" customHeight="1">
      <c r="A10" s="12" t="s">
        <v>4</v>
      </c>
      <c r="B10" s="27">
        <f>((D10+G10)+J10)+M10</f>
        <v>18.43</v>
      </c>
      <c r="C10" s="33">
        <f>((E10+H10)+K10)+N10</f>
        <v>114725</v>
      </c>
      <c r="D10" s="36">
        <v>0</v>
      </c>
      <c r="E10" s="33">
        <v>0</v>
      </c>
      <c r="F10" s="33" t="str">
        <f>IF(ISERROR(E10/D10),"-",E10/D10)</f>
        <v>-</v>
      </c>
      <c r="G10" s="36">
        <v>0</v>
      </c>
      <c r="H10" s="33">
        <v>0</v>
      </c>
      <c r="I10" s="33" t="str">
        <f>IF(ISERROR(H10/G10),"-",H10/G10)</f>
        <v>-</v>
      </c>
      <c r="J10" s="36">
        <v>18.43</v>
      </c>
      <c r="K10" s="33">
        <v>114725</v>
      </c>
      <c r="L10" s="33">
        <f>IF(ISERROR(K10/J10),"-",K10/J10)</f>
        <v>6224.90504612046</v>
      </c>
      <c r="M10" s="36">
        <v>0</v>
      </c>
      <c r="N10" s="33">
        <v>0</v>
      </c>
      <c r="O10" s="33" t="str">
        <f>IF(ISERROR(N10/M10),"-",N10/M10)</f>
        <v>-</v>
      </c>
      <c r="P10" s="65"/>
      <c r="Q10" s="65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21.95" customHeight="1">
      <c r="A11" s="13" t="s">
        <v>5</v>
      </c>
      <c r="B11" s="27">
        <f>((D11+G11)+J11)+M11</f>
        <v>2.1</v>
      </c>
      <c r="C11" s="33">
        <f>((E11+H11)+K11)+N11</f>
        <v>13868</v>
      </c>
      <c r="D11" s="36">
        <v>0</v>
      </c>
      <c r="E11" s="33">
        <v>0</v>
      </c>
      <c r="F11" s="33" t="str">
        <f>IF(ISERROR(E11/D11),"-",E11/D11)</f>
        <v>-</v>
      </c>
      <c r="G11" s="36">
        <v>0</v>
      </c>
      <c r="H11" s="33">
        <v>0</v>
      </c>
      <c r="I11" s="33" t="str">
        <f>IF(ISERROR(H11/G11),"-",H11/G11)</f>
        <v>-</v>
      </c>
      <c r="J11" s="36">
        <v>2.1</v>
      </c>
      <c r="K11" s="33">
        <v>13868</v>
      </c>
      <c r="L11" s="33">
        <f>IF(ISERROR(K11/J11),"-",K11/J11)</f>
        <v>6603.80952380952</v>
      </c>
      <c r="M11" s="36">
        <v>0</v>
      </c>
      <c r="N11" s="33">
        <v>0</v>
      </c>
      <c r="O11" s="33" t="str">
        <f>IF(ISERROR(N11/M11),"-",N11/M11)</f>
        <v>-</v>
      </c>
      <c r="P11" s="65"/>
      <c r="Q11" s="65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ht="21.95" customHeight="1">
      <c r="A12" s="13" t="s">
        <v>6</v>
      </c>
      <c r="B12" s="27">
        <f>((D12+G12)+J12)+M12</f>
        <v>32.65</v>
      </c>
      <c r="C12" s="33">
        <f>((E12+H12)+K12)+N12</f>
        <v>427185</v>
      </c>
      <c r="D12" s="36">
        <v>19.93</v>
      </c>
      <c r="E12" s="33">
        <v>368991</v>
      </c>
      <c r="F12" s="33">
        <f>IF(ISERROR(E12/D12),"-",E12/D12)</f>
        <v>18514.3502257903</v>
      </c>
      <c r="G12" s="36">
        <v>0</v>
      </c>
      <c r="H12" s="33">
        <v>0</v>
      </c>
      <c r="I12" s="33" t="str">
        <f>IF(ISERROR(H12/G12),"-",H12/G12)</f>
        <v>-</v>
      </c>
      <c r="J12" s="36">
        <v>9</v>
      </c>
      <c r="K12" s="33">
        <v>50474</v>
      </c>
      <c r="L12" s="33">
        <f>IF(ISERROR(K12/J12),"-",K12/J12)</f>
        <v>5608.22222222222</v>
      </c>
      <c r="M12" s="36">
        <v>3.72</v>
      </c>
      <c r="N12" s="33">
        <v>7720</v>
      </c>
      <c r="O12" s="33">
        <f>IF(ISERROR(N12/M12),"-",N12/M12)</f>
        <v>2075.2688172043</v>
      </c>
      <c r="P12" s="65"/>
      <c r="Q12" s="65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21.95" customHeight="1">
      <c r="A13" s="13" t="s">
        <v>7</v>
      </c>
      <c r="B13" s="27">
        <f>((D13+G13)+J13)+M13</f>
        <v>345.36</v>
      </c>
      <c r="C13" s="33">
        <f>((E13+H13)+K13)+N13</f>
        <v>3289329</v>
      </c>
      <c r="D13" s="36">
        <v>232.33</v>
      </c>
      <c r="E13" s="33">
        <v>3090776</v>
      </c>
      <c r="F13" s="33">
        <f>IF(ISERROR(E13/D13),"-",E13/D13)</f>
        <v>13303.387423062</v>
      </c>
      <c r="G13" s="36">
        <v>0</v>
      </c>
      <c r="H13" s="33">
        <v>0</v>
      </c>
      <c r="I13" s="33" t="str">
        <f>IF(ISERROR(H13/G13),"-",H13/G13)</f>
        <v>-</v>
      </c>
      <c r="J13" s="36">
        <v>17.61</v>
      </c>
      <c r="K13" s="33">
        <v>84049</v>
      </c>
      <c r="L13" s="33">
        <f>IF(ISERROR(K13/J13),"-",K13/J13)</f>
        <v>4772.79954571266</v>
      </c>
      <c r="M13" s="36">
        <v>95.42</v>
      </c>
      <c r="N13" s="33">
        <v>114504</v>
      </c>
      <c r="O13" s="33">
        <f>IF(ISERROR(N13/M13),"-",N13/M13)</f>
        <v>1200</v>
      </c>
      <c r="P13" s="65"/>
      <c r="Q13" s="65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17" ht="21.95" customHeight="1">
      <c r="A14" s="13" t="s">
        <v>8</v>
      </c>
      <c r="B14" s="27">
        <f>((D14+G14)+J14)+M14</f>
        <v>488.27</v>
      </c>
      <c r="C14" s="33">
        <f>((E14+H14)+K14)+N14</f>
        <v>7413651</v>
      </c>
      <c r="D14" s="36">
        <v>336.37</v>
      </c>
      <c r="E14" s="33">
        <v>7027390</v>
      </c>
      <c r="F14" s="33">
        <f>IF(ISERROR(E14/D14),"-",E14/D14)</f>
        <v>20891.8452894134</v>
      </c>
      <c r="G14" s="36">
        <v>0</v>
      </c>
      <c r="H14" s="33">
        <v>0</v>
      </c>
      <c r="I14" s="33" t="str">
        <f>IF(ISERROR(H14/G14),"-",H14/G14)</f>
        <v>-</v>
      </c>
      <c r="J14" s="36">
        <v>46.81</v>
      </c>
      <c r="K14" s="33">
        <v>236396</v>
      </c>
      <c r="L14" s="33">
        <f>IF(ISERROR(K14/J14),"-",K14/J14)</f>
        <v>5050.11749626148</v>
      </c>
      <c r="M14" s="36">
        <v>105.09</v>
      </c>
      <c r="N14" s="33">
        <v>149865</v>
      </c>
      <c r="O14" s="33">
        <f>IF(ISERROR(N14/M14),"-",N14/M14)</f>
        <v>1426.06337425064</v>
      </c>
      <c r="P14" s="65"/>
      <c r="Q14" s="65"/>
    </row>
    <row r="15" spans="1:17" ht="21.95" customHeight="1">
      <c r="A15" s="13" t="s">
        <v>9</v>
      </c>
      <c r="B15" s="27">
        <f>((D15+G15)+J15)+M15</f>
        <v>0.2</v>
      </c>
      <c r="C15" s="33">
        <f>((E15+H15)+K15)+N15</f>
        <v>416</v>
      </c>
      <c r="D15" s="36">
        <v>0</v>
      </c>
      <c r="E15" s="33">
        <v>0</v>
      </c>
      <c r="F15" s="33" t="str">
        <f>IF(ISERROR(E15/D15),"-",E15/D15)</f>
        <v>-</v>
      </c>
      <c r="G15" s="36">
        <v>0</v>
      </c>
      <c r="H15" s="33">
        <v>0</v>
      </c>
      <c r="I15" s="33" t="str">
        <f>IF(ISERROR(H15/G15),"-",H15/G15)</f>
        <v>-</v>
      </c>
      <c r="J15" s="36">
        <v>0</v>
      </c>
      <c r="K15" s="33">
        <v>0</v>
      </c>
      <c r="L15" s="33" t="str">
        <f>IF(ISERROR(K15/J15),"-",K15/J15)</f>
        <v>-</v>
      </c>
      <c r="M15" s="36">
        <v>0.2</v>
      </c>
      <c r="N15" s="33">
        <v>416</v>
      </c>
      <c r="O15" s="33">
        <f>IF(ISERROR(N15/M15),"-",N15/M15)</f>
        <v>2080</v>
      </c>
      <c r="P15" s="65"/>
      <c r="Q15" s="65"/>
    </row>
    <row r="16" spans="1:17" ht="21.95" customHeight="1">
      <c r="A16" s="13" t="s">
        <v>10</v>
      </c>
      <c r="B16" s="27">
        <f>((D16+G16)+J16)+M16</f>
        <v>18.52</v>
      </c>
      <c r="C16" s="33">
        <f>((E16+H16)+K16)+N16</f>
        <v>117302</v>
      </c>
      <c r="D16" s="36">
        <v>0.6</v>
      </c>
      <c r="E16" s="33">
        <v>9750</v>
      </c>
      <c r="F16" s="33">
        <f>IF(ISERROR(E16/D16),"-",E16/D16)</f>
        <v>16250</v>
      </c>
      <c r="G16" s="36">
        <v>0.62</v>
      </c>
      <c r="H16" s="33">
        <v>2387</v>
      </c>
      <c r="I16" s="33">
        <f>IF(ISERROR(H16/G16),"-",H16/G16)</f>
        <v>3850</v>
      </c>
      <c r="J16" s="36">
        <v>16.8</v>
      </c>
      <c r="K16" s="33">
        <v>104015</v>
      </c>
      <c r="L16" s="33">
        <f>IF(ISERROR(K16/J16),"-",K16/J16)</f>
        <v>6191.36904761905</v>
      </c>
      <c r="M16" s="36">
        <v>0.5</v>
      </c>
      <c r="N16" s="33">
        <v>1150</v>
      </c>
      <c r="O16" s="33">
        <f>IF(ISERROR(N16/M16),"-",N16/M16)</f>
        <v>2300</v>
      </c>
      <c r="P16" s="65"/>
      <c r="Q16" s="65"/>
    </row>
    <row r="17" spans="1:17" ht="21.95" customHeight="1">
      <c r="A17" s="13" t="s">
        <v>11</v>
      </c>
      <c r="B17" s="27">
        <f>((D17+G17)+J17)+M17</f>
        <v>36.24</v>
      </c>
      <c r="C17" s="33">
        <f>((E17+H17)+K17)+N17</f>
        <v>289898</v>
      </c>
      <c r="D17" s="36">
        <v>8.2</v>
      </c>
      <c r="E17" s="33">
        <v>148420</v>
      </c>
      <c r="F17" s="33">
        <f>IF(ISERROR(E17/D17),"-",E17/D17)</f>
        <v>18100</v>
      </c>
      <c r="G17" s="36">
        <v>1.15</v>
      </c>
      <c r="H17" s="33">
        <v>2760</v>
      </c>
      <c r="I17" s="33">
        <f>IF(ISERROR(H17/G17),"-",H17/G17)</f>
        <v>2400</v>
      </c>
      <c r="J17" s="36">
        <v>18.94</v>
      </c>
      <c r="K17" s="33">
        <v>122023</v>
      </c>
      <c r="L17" s="33">
        <f>IF(ISERROR(K17/J17),"-",K17/J17)</f>
        <v>6442.60823653643</v>
      </c>
      <c r="M17" s="36">
        <v>7.95</v>
      </c>
      <c r="N17" s="33">
        <v>16695</v>
      </c>
      <c r="O17" s="33">
        <f>IF(ISERROR(N17/M17),"-",N17/M17)</f>
        <v>2100</v>
      </c>
      <c r="P17" s="65"/>
      <c r="Q17" s="65"/>
    </row>
    <row r="18" spans="1:17" ht="21.95" customHeight="1">
      <c r="A18" s="13" t="s">
        <v>12</v>
      </c>
      <c r="B18" s="27">
        <f>((D18+G18)+J18)+M18</f>
        <v>9.69</v>
      </c>
      <c r="C18" s="33">
        <f>((E18+H18)+K18)+N18</f>
        <v>58853</v>
      </c>
      <c r="D18" s="36">
        <v>0.64</v>
      </c>
      <c r="E18" s="33">
        <v>12480</v>
      </c>
      <c r="F18" s="33">
        <f>IF(ISERROR(E18/D18),"-",E18/D18)</f>
        <v>19500</v>
      </c>
      <c r="G18" s="36">
        <v>0</v>
      </c>
      <c r="H18" s="33">
        <v>0</v>
      </c>
      <c r="I18" s="33" t="str">
        <f>IF(ISERROR(H18/G18),"-",H18/G18)</f>
        <v>-</v>
      </c>
      <c r="J18" s="36">
        <v>9</v>
      </c>
      <c r="K18" s="33">
        <v>46273</v>
      </c>
      <c r="L18" s="33">
        <f>IF(ISERROR(K18/J18),"-",K18/J18)</f>
        <v>5141.44444444444</v>
      </c>
      <c r="M18" s="36">
        <v>0.05</v>
      </c>
      <c r="N18" s="33">
        <v>100</v>
      </c>
      <c r="O18" s="33">
        <f>IF(ISERROR(N18/M18),"-",N18/M18)</f>
        <v>2000</v>
      </c>
      <c r="P18" s="65"/>
      <c r="Q18" s="65"/>
    </row>
    <row r="19" spans="1:17" ht="21.95" customHeight="1">
      <c r="A19" s="13" t="s">
        <v>13</v>
      </c>
      <c r="B19" s="27">
        <f>((D19+G19)+J19)+M19</f>
        <v>196.03</v>
      </c>
      <c r="C19" s="33">
        <f>((E19+H19)+K19)+N19</f>
        <v>1186919</v>
      </c>
      <c r="D19" s="36">
        <v>37.95</v>
      </c>
      <c r="E19" s="33">
        <v>722537</v>
      </c>
      <c r="F19" s="33">
        <f>IF(ISERROR(E19/D19),"-",E19/D19)</f>
        <v>19039.1831357049</v>
      </c>
      <c r="G19" s="36">
        <v>120.85</v>
      </c>
      <c r="H19" s="33">
        <v>253785</v>
      </c>
      <c r="I19" s="33">
        <f>IF(ISERROR(H19/G19),"-",H19/G19)</f>
        <v>2100</v>
      </c>
      <c r="J19" s="36">
        <v>32.54</v>
      </c>
      <c r="K19" s="33">
        <v>200961</v>
      </c>
      <c r="L19" s="33">
        <f>IF(ISERROR(K19/J19),"-",K19/J19)</f>
        <v>6175.81438229871</v>
      </c>
      <c r="M19" s="36">
        <v>4.69</v>
      </c>
      <c r="N19" s="33">
        <v>9636</v>
      </c>
      <c r="O19" s="33">
        <f>IF(ISERROR(N19/M19),"-",N19/M19)</f>
        <v>2054.5842217484</v>
      </c>
      <c r="P19" s="65"/>
      <c r="Q19" s="65"/>
    </row>
    <row r="20" spans="1:17" ht="21.95" customHeight="1">
      <c r="A20" s="13" t="s">
        <v>14</v>
      </c>
      <c r="B20" s="27">
        <f>((D20+G20)+J20)+M20</f>
        <v>2.37</v>
      </c>
      <c r="C20" s="33">
        <f>((E20+H20)+K20)+N20</f>
        <v>14092</v>
      </c>
      <c r="D20" s="36">
        <v>0.03</v>
      </c>
      <c r="E20" s="33">
        <v>520</v>
      </c>
      <c r="F20" s="33">
        <f>IF(ISERROR(E20/D20),"-",E20/D20)</f>
        <v>17333.3333333333</v>
      </c>
      <c r="G20" s="36">
        <v>0</v>
      </c>
      <c r="H20" s="33">
        <v>0</v>
      </c>
      <c r="I20" s="33" t="str">
        <f>IF(ISERROR(H20/G20),"-",H20/G20)</f>
        <v>-</v>
      </c>
      <c r="J20" s="36">
        <v>2.34</v>
      </c>
      <c r="K20" s="33">
        <v>13572</v>
      </c>
      <c r="L20" s="33">
        <f>IF(ISERROR(K20/J20),"-",K20/J20)</f>
        <v>5800</v>
      </c>
      <c r="M20" s="36">
        <v>0</v>
      </c>
      <c r="N20" s="33">
        <v>0</v>
      </c>
      <c r="O20" s="33" t="str">
        <f>IF(ISERROR(N20/M20),"-",N20/M20)</f>
        <v>-</v>
      </c>
      <c r="P20" s="65"/>
      <c r="Q20" s="65"/>
    </row>
    <row r="21" spans="1:17" ht="21.95" customHeight="1">
      <c r="A21" s="13" t="s">
        <v>15</v>
      </c>
      <c r="B21" s="27">
        <f>((D21+G21)+J21)+M21</f>
        <v>0</v>
      </c>
      <c r="C21" s="33">
        <f>((E21+H21)+K21)+N21</f>
        <v>0</v>
      </c>
      <c r="D21" s="36">
        <v>0</v>
      </c>
      <c r="E21" s="33">
        <v>0</v>
      </c>
      <c r="F21" s="33" t="str">
        <f>IF(ISERROR(E21/D21),"-",E21/D21)</f>
        <v>-</v>
      </c>
      <c r="G21" s="36">
        <v>0</v>
      </c>
      <c r="H21" s="33">
        <v>0</v>
      </c>
      <c r="I21" s="33" t="str">
        <f>IF(ISERROR(H21/G21),"-",H21/G21)</f>
        <v>-</v>
      </c>
      <c r="J21" s="36">
        <v>0</v>
      </c>
      <c r="K21" s="33">
        <v>0</v>
      </c>
      <c r="L21" s="33" t="str">
        <f>IF(ISERROR(K21/J21),"-",K21/J21)</f>
        <v>-</v>
      </c>
      <c r="M21" s="36">
        <v>0</v>
      </c>
      <c r="N21" s="33">
        <v>0</v>
      </c>
      <c r="O21" s="33" t="str">
        <f>IF(ISERROR(N21/M21),"-",N21/M21)</f>
        <v>-</v>
      </c>
      <c r="P21" s="65"/>
      <c r="Q21" s="65"/>
    </row>
    <row r="22" spans="1:17" ht="21.95" customHeight="1">
      <c r="A22" s="13" t="s">
        <v>16</v>
      </c>
      <c r="B22" s="27">
        <f>((D22+G22)+J22)+M22</f>
        <v>31.2</v>
      </c>
      <c r="C22" s="33">
        <f>((E22+H22)+K22)+N22</f>
        <v>306233</v>
      </c>
      <c r="D22" s="36">
        <v>7.8</v>
      </c>
      <c r="E22" s="33">
        <v>197087</v>
      </c>
      <c r="F22" s="33">
        <f>IF(ISERROR(E22/D22),"-",E22/D22)</f>
        <v>25267.5641025641</v>
      </c>
      <c r="G22" s="36">
        <v>14.05</v>
      </c>
      <c r="H22" s="33">
        <v>40043</v>
      </c>
      <c r="I22" s="33">
        <f>IF(ISERROR(H22/G22),"-",H22/G22)</f>
        <v>2850.03558718861</v>
      </c>
      <c r="J22" s="36">
        <v>8.92</v>
      </c>
      <c r="K22" s="33">
        <v>67920</v>
      </c>
      <c r="L22" s="33">
        <f>IF(ISERROR(K22/J22),"-",K22/J22)</f>
        <v>7614.34977578475</v>
      </c>
      <c r="M22" s="36">
        <v>0.43</v>
      </c>
      <c r="N22" s="33">
        <v>1183</v>
      </c>
      <c r="O22" s="33">
        <f>IF(ISERROR(N22/M22),"-",N22/M22)</f>
        <v>2751.16279069767</v>
      </c>
      <c r="P22" s="65"/>
      <c r="Q22" s="65"/>
    </row>
    <row r="23" spans="1:17" ht="21.95" customHeight="1">
      <c r="A23" s="13" t="s">
        <v>17</v>
      </c>
      <c r="B23" s="27">
        <f>((D23+G23)+J23)+M23</f>
        <v>23.38</v>
      </c>
      <c r="C23" s="33">
        <f>((E23+H23)+K23)+N23</f>
        <v>383216</v>
      </c>
      <c r="D23" s="36">
        <v>13.7</v>
      </c>
      <c r="E23" s="33">
        <v>312490</v>
      </c>
      <c r="F23" s="33">
        <f>IF(ISERROR(E23/D23),"-",E23/D23)</f>
        <v>22809.4890510949</v>
      </c>
      <c r="G23" s="36">
        <v>0.2</v>
      </c>
      <c r="H23" s="33">
        <v>540</v>
      </c>
      <c r="I23" s="33">
        <f>IF(ISERROR(H23/G23),"-",H23/G23)</f>
        <v>2700</v>
      </c>
      <c r="J23" s="36">
        <v>8.18</v>
      </c>
      <c r="K23" s="33">
        <v>67651</v>
      </c>
      <c r="L23" s="33">
        <f>IF(ISERROR(K23/J23),"-",K23/J23)</f>
        <v>8270.29339853301</v>
      </c>
      <c r="M23" s="36">
        <v>1.3</v>
      </c>
      <c r="N23" s="33">
        <v>2535</v>
      </c>
      <c r="O23" s="33">
        <f>IF(ISERROR(N23/M23),"-",N23/M23)</f>
        <v>1950</v>
      </c>
      <c r="P23" s="65"/>
      <c r="Q23" s="65"/>
    </row>
    <row r="24" spans="1:17" ht="21.95" customHeight="1">
      <c r="A24" s="13" t="s">
        <v>18</v>
      </c>
      <c r="B24" s="27">
        <f>((D24+G24)+J24)+M24</f>
        <v>10.6</v>
      </c>
      <c r="C24" s="33">
        <f>((E24+H24)+K24)+N24</f>
        <v>59521</v>
      </c>
      <c r="D24" s="36">
        <v>0.59</v>
      </c>
      <c r="E24" s="33">
        <v>9367</v>
      </c>
      <c r="F24" s="33">
        <f>IF(ISERROR(E24/D24),"-",E24/D24)</f>
        <v>15876.2711864407</v>
      </c>
      <c r="G24" s="36">
        <v>0</v>
      </c>
      <c r="H24" s="33">
        <v>0</v>
      </c>
      <c r="I24" s="33" t="str">
        <f>IF(ISERROR(H24/G24),"-",H24/G24)</f>
        <v>-</v>
      </c>
      <c r="J24" s="36">
        <v>9.48</v>
      </c>
      <c r="K24" s="33">
        <v>49062</v>
      </c>
      <c r="L24" s="33">
        <f>IF(ISERROR(K24/J24),"-",K24/J24)</f>
        <v>5175.3164556962</v>
      </c>
      <c r="M24" s="36">
        <v>0.53</v>
      </c>
      <c r="N24" s="33">
        <v>1092</v>
      </c>
      <c r="O24" s="33">
        <f>IF(ISERROR(N24/M24),"-",N24/M24)</f>
        <v>2060.37735849057</v>
      </c>
      <c r="P24" s="65"/>
      <c r="Q24" s="65"/>
    </row>
    <row r="25" spans="1:17" ht="21.95" customHeight="1">
      <c r="A25" s="13" t="s">
        <v>19</v>
      </c>
      <c r="B25" s="27">
        <f>((D25+G25)+J25)+M25</f>
        <v>97.37</v>
      </c>
      <c r="C25" s="33">
        <f>((E25+H25)+K25)+N25</f>
        <v>986119</v>
      </c>
      <c r="D25" s="36">
        <v>43.63</v>
      </c>
      <c r="E25" s="33">
        <v>755359</v>
      </c>
      <c r="F25" s="33">
        <f>IF(ISERROR(E25/D25),"-",E25/D25)</f>
        <v>17312.8352051341</v>
      </c>
      <c r="G25" s="36">
        <v>0</v>
      </c>
      <c r="H25" s="33">
        <v>0</v>
      </c>
      <c r="I25" s="33" t="str">
        <f>IF(ISERROR(H25/G25),"-",H25/G25)</f>
        <v>-</v>
      </c>
      <c r="J25" s="36">
        <v>22.42</v>
      </c>
      <c r="K25" s="33">
        <v>149482</v>
      </c>
      <c r="L25" s="33">
        <f>IF(ISERROR(K25/J25),"-",K25/J25)</f>
        <v>6667.35057983943</v>
      </c>
      <c r="M25" s="36">
        <v>31.32</v>
      </c>
      <c r="N25" s="33">
        <v>81278</v>
      </c>
      <c r="O25" s="33">
        <f>IF(ISERROR(N25/M25),"-",N25/M25)</f>
        <v>2595.08301404853</v>
      </c>
      <c r="P25" s="65"/>
      <c r="Q25" s="65"/>
    </row>
    <row r="26" spans="1:17" ht="21.95" customHeight="1">
      <c r="A26" s="13" t="s">
        <v>20</v>
      </c>
      <c r="B26" s="27">
        <f>((D26+G26)+J26)+M26</f>
        <v>66.26</v>
      </c>
      <c r="C26" s="33">
        <f>((E26+H26)+K26)+N26</f>
        <v>734877</v>
      </c>
      <c r="D26" s="36">
        <v>39.4</v>
      </c>
      <c r="E26" s="33">
        <v>660500</v>
      </c>
      <c r="F26" s="33">
        <f>IF(ISERROR(E26/D26),"-",E26/D26)</f>
        <v>16763.9593908629</v>
      </c>
      <c r="G26" s="36">
        <v>0</v>
      </c>
      <c r="H26" s="33">
        <v>0</v>
      </c>
      <c r="I26" s="33" t="str">
        <f>IF(ISERROR(H26/G26),"-",H26/G26)</f>
        <v>-</v>
      </c>
      <c r="J26" s="36">
        <v>1.31</v>
      </c>
      <c r="K26" s="33">
        <v>7691</v>
      </c>
      <c r="L26" s="33">
        <f>IF(ISERROR(K26/J26),"-",K26/J26)</f>
        <v>5870.99236641221</v>
      </c>
      <c r="M26" s="36">
        <v>25.55</v>
      </c>
      <c r="N26" s="33">
        <v>66686</v>
      </c>
      <c r="O26" s="33">
        <f>IF(ISERROR(N26/M26),"-",N26/M26)</f>
        <v>2610.01956947162</v>
      </c>
      <c r="P26" s="65"/>
      <c r="Q26" s="65"/>
    </row>
    <row r="27" spans="1:17" ht="21.95" customHeight="1">
      <c r="A27" s="13" t="s">
        <v>21</v>
      </c>
      <c r="B27" s="27">
        <f>((D27+G27)+J27)+M27</f>
        <v>2.44</v>
      </c>
      <c r="C27" s="33">
        <f>((E27+H27)+K27)+N27</f>
        <v>16585</v>
      </c>
      <c r="D27" s="36">
        <v>0</v>
      </c>
      <c r="E27" s="33">
        <v>0</v>
      </c>
      <c r="F27" s="33" t="str">
        <f>IF(ISERROR(E27/D27),"-",E27/D27)</f>
        <v>-</v>
      </c>
      <c r="G27" s="36">
        <v>0</v>
      </c>
      <c r="H27" s="33">
        <v>0</v>
      </c>
      <c r="I27" s="33" t="str">
        <f>IF(ISERROR(H27/G27),"-",H27/G27)</f>
        <v>-</v>
      </c>
      <c r="J27" s="36">
        <v>2.34</v>
      </c>
      <c r="K27" s="33">
        <v>16395</v>
      </c>
      <c r="L27" s="33">
        <f>IF(ISERROR(K27/J27),"-",K27/J27)</f>
        <v>7006.41025641026</v>
      </c>
      <c r="M27" s="36">
        <v>0.1</v>
      </c>
      <c r="N27" s="33">
        <v>190</v>
      </c>
      <c r="O27" s="33">
        <f>IF(ISERROR(N27/M27),"-",N27/M27)</f>
        <v>1900</v>
      </c>
      <c r="P27" s="65"/>
      <c r="Q27" s="65"/>
    </row>
    <row r="28" spans="1:17" ht="21.95" customHeight="1">
      <c r="A28" s="13" t="s">
        <v>22</v>
      </c>
      <c r="B28" s="27">
        <f>((D28+G28)+J28)+M28</f>
        <v>6.57</v>
      </c>
      <c r="C28" s="33">
        <f>((E28+H28)+K28)+N28</f>
        <v>55515</v>
      </c>
      <c r="D28" s="36">
        <v>1.14</v>
      </c>
      <c r="E28" s="33">
        <v>21893</v>
      </c>
      <c r="F28" s="33">
        <f>IF(ISERROR(E28/D28),"-",E28/D28)</f>
        <v>19204.3859649123</v>
      </c>
      <c r="G28" s="36">
        <v>0</v>
      </c>
      <c r="H28" s="33">
        <v>0</v>
      </c>
      <c r="I28" s="33" t="str">
        <f>IF(ISERROR(H28/G28),"-",H28/G28)</f>
        <v>-</v>
      </c>
      <c r="J28" s="36">
        <v>5.43</v>
      </c>
      <c r="K28" s="33">
        <v>33622</v>
      </c>
      <c r="L28" s="33">
        <f>IF(ISERROR(K28/J28),"-",K28/J28)</f>
        <v>6191.89686924494</v>
      </c>
      <c r="M28" s="36">
        <v>0</v>
      </c>
      <c r="N28" s="33">
        <v>0</v>
      </c>
      <c r="O28" s="33" t="str">
        <f>IF(ISERROR(N28/M28),"-",N28/M28)</f>
        <v>-</v>
      </c>
      <c r="P28" s="65"/>
      <c r="Q28" s="65"/>
    </row>
    <row r="29" spans="1:17" ht="21.95" customHeight="1">
      <c r="A29" s="13" t="s">
        <v>23</v>
      </c>
      <c r="B29" s="27">
        <f>((D29+G29)+J29)+M29</f>
        <v>78.19</v>
      </c>
      <c r="C29" s="33">
        <f>((E29+H29)+K29)+N29</f>
        <v>564296</v>
      </c>
      <c r="D29" s="36">
        <v>11.73</v>
      </c>
      <c r="E29" s="33">
        <v>165001</v>
      </c>
      <c r="F29" s="33">
        <f>IF(ISERROR(E29/D29),"-",E29/D29)</f>
        <v>14066.5814151748</v>
      </c>
      <c r="G29" s="36">
        <v>0</v>
      </c>
      <c r="H29" s="33">
        <v>0</v>
      </c>
      <c r="I29" s="33" t="str">
        <f>IF(ISERROR(H29/G29),"-",H29/G29)</f>
        <v>-</v>
      </c>
      <c r="J29" s="36">
        <v>64.54</v>
      </c>
      <c r="K29" s="33">
        <v>394493</v>
      </c>
      <c r="L29" s="33">
        <f>IF(ISERROR(K29/J29),"-",K29/J29)</f>
        <v>6112.37991942981</v>
      </c>
      <c r="M29" s="36">
        <v>1.92</v>
      </c>
      <c r="N29" s="33">
        <v>4802</v>
      </c>
      <c r="O29" s="33">
        <f>IF(ISERROR(N29/M29),"-",N29/M29)</f>
        <v>2501.04166666667</v>
      </c>
      <c r="P29" s="65"/>
      <c r="Q29" s="65"/>
    </row>
    <row r="30" spans="1:17" ht="21.95" customHeight="1">
      <c r="A30" s="13" t="s">
        <v>24</v>
      </c>
      <c r="B30" s="27">
        <f>((D30+G30)+J30)+M30</f>
        <v>0.6</v>
      </c>
      <c r="C30" s="33">
        <f>((E30+H30)+K30)+N30</f>
        <v>4800</v>
      </c>
      <c r="D30" s="36">
        <v>0</v>
      </c>
      <c r="E30" s="33">
        <v>0</v>
      </c>
      <c r="F30" s="33" t="str">
        <f>IF(ISERROR(E30/D30),"-",E30/D30)</f>
        <v>-</v>
      </c>
      <c r="G30" s="36">
        <v>0</v>
      </c>
      <c r="H30" s="33">
        <v>0</v>
      </c>
      <c r="I30" s="33" t="str">
        <f>IF(ISERROR(H30/G30),"-",H30/G30)</f>
        <v>-</v>
      </c>
      <c r="J30" s="36">
        <v>0.6</v>
      </c>
      <c r="K30" s="33">
        <v>4800</v>
      </c>
      <c r="L30" s="33">
        <f>IF(ISERROR(K30/J30),"-",K30/J30)</f>
        <v>8000</v>
      </c>
      <c r="M30" s="36">
        <v>0</v>
      </c>
      <c r="N30" s="33">
        <v>0</v>
      </c>
      <c r="O30" s="33" t="str">
        <f>IF(ISERROR(N30/M30),"-",N30/M30)</f>
        <v>-</v>
      </c>
      <c r="P30" s="65"/>
      <c r="Q30" s="65"/>
    </row>
    <row r="31" spans="1:17" ht="21.95" customHeight="1">
      <c r="A31" s="13" t="s">
        <v>25</v>
      </c>
      <c r="B31" s="27">
        <f>((D31+G31)+J31)+M31</f>
        <v>0</v>
      </c>
      <c r="C31" s="33">
        <f>((E31+H31)+K31)+N31</f>
        <v>0</v>
      </c>
      <c r="D31" s="36">
        <v>0</v>
      </c>
      <c r="E31" s="33">
        <v>0</v>
      </c>
      <c r="F31" s="33" t="str">
        <f>IF(ISERROR(E31/D31),"-",E31/D31)</f>
        <v>-</v>
      </c>
      <c r="G31" s="36">
        <v>0</v>
      </c>
      <c r="H31" s="33">
        <v>0</v>
      </c>
      <c r="I31" s="33" t="str">
        <f>IF(ISERROR(H31/G31),"-",H31/G31)</f>
        <v>-</v>
      </c>
      <c r="J31" s="36">
        <v>0</v>
      </c>
      <c r="K31" s="33">
        <v>0</v>
      </c>
      <c r="L31" s="33" t="str">
        <f>IF(ISERROR(K31/J31),"-",K31/J31)</f>
        <v>-</v>
      </c>
      <c r="M31" s="36">
        <v>0</v>
      </c>
      <c r="N31" s="33">
        <v>0</v>
      </c>
      <c r="O31" s="33" t="str">
        <f>IF(ISERROR(N31/M31),"-",N31/M31)</f>
        <v>-</v>
      </c>
      <c r="P31" s="65"/>
      <c r="Q31" s="65"/>
    </row>
    <row r="32" spans="1:17" ht="21.95" customHeight="1">
      <c r="A32" s="13" t="s">
        <v>26</v>
      </c>
      <c r="B32" s="27">
        <f>((D32+G32)+J32)+M32</f>
        <v>0</v>
      </c>
      <c r="C32" s="33">
        <f>((E32+H32)+K32)+N32</f>
        <v>0</v>
      </c>
      <c r="D32" s="36">
        <v>0</v>
      </c>
      <c r="E32" s="33">
        <v>0</v>
      </c>
      <c r="F32" s="33" t="str">
        <f>IF(ISERROR(E32/D32),"-",E32/D32)</f>
        <v>-</v>
      </c>
      <c r="G32" s="36">
        <v>0</v>
      </c>
      <c r="H32" s="33">
        <v>0</v>
      </c>
      <c r="I32" s="33" t="str">
        <f>IF(ISERROR(H32/G32),"-",H32/G32)</f>
        <v>-</v>
      </c>
      <c r="J32" s="36">
        <v>0</v>
      </c>
      <c r="K32" s="33">
        <v>0</v>
      </c>
      <c r="L32" s="33" t="str">
        <f>IF(ISERROR(K32/J32),"-",K32/J32)</f>
        <v>-</v>
      </c>
      <c r="M32" s="36">
        <v>0</v>
      </c>
      <c r="N32" s="33">
        <v>0</v>
      </c>
      <c r="O32" s="33" t="str">
        <f>IF(ISERROR(N32/M32),"-",N32/M32)</f>
        <v>-</v>
      </c>
      <c r="P32" s="65"/>
      <c r="Q32" s="65"/>
    </row>
    <row r="33" spans="1:17" ht="21.95" customHeight="1">
      <c r="A33" s="13" t="s">
        <v>27</v>
      </c>
      <c r="B33" s="27">
        <f>((D33+G33)+J33)+M33</f>
        <v>0</v>
      </c>
      <c r="C33" s="33">
        <f>((E33+H33)+K33)+N33</f>
        <v>0</v>
      </c>
      <c r="D33" s="36">
        <v>0</v>
      </c>
      <c r="E33" s="33">
        <v>0</v>
      </c>
      <c r="F33" s="33" t="str">
        <f>IF(ISERROR(E33/D33),"-",E33/D33)</f>
        <v>-</v>
      </c>
      <c r="G33" s="36">
        <v>0</v>
      </c>
      <c r="H33" s="33">
        <v>0</v>
      </c>
      <c r="I33" s="33" t="str">
        <f>IF(ISERROR(H33/G33),"-",H33/G33)</f>
        <v>-</v>
      </c>
      <c r="J33" s="36">
        <v>0</v>
      </c>
      <c r="K33" s="33">
        <v>0</v>
      </c>
      <c r="L33" s="33" t="str">
        <f>IF(ISERROR(K33/J33),"-",K33/J33)</f>
        <v>-</v>
      </c>
      <c r="M33" s="36">
        <v>0</v>
      </c>
      <c r="N33" s="33">
        <v>0</v>
      </c>
      <c r="O33" s="33" t="str">
        <f>IF(ISERROR(N33/M33),"-",N33/M33)</f>
        <v>-</v>
      </c>
      <c r="P33" s="65"/>
      <c r="Q33" s="65"/>
    </row>
    <row r="34" spans="1:17" ht="21.95" customHeight="1">
      <c r="A34" s="13" t="s">
        <v>28</v>
      </c>
      <c r="B34" s="27">
        <f>((D34+G34)+J34)+M34</f>
        <v>0</v>
      </c>
      <c r="C34" s="33">
        <f>((E34+H34)+K34)+N34</f>
        <v>0</v>
      </c>
      <c r="D34" s="36">
        <v>0</v>
      </c>
      <c r="E34" s="33">
        <v>0</v>
      </c>
      <c r="F34" s="33" t="str">
        <f>IF(ISERROR(E34/D34),"-",E34/D34)</f>
        <v>-</v>
      </c>
      <c r="G34" s="36">
        <v>0</v>
      </c>
      <c r="H34" s="33">
        <v>0</v>
      </c>
      <c r="I34" s="33" t="str">
        <f>IF(ISERROR(H34/G34),"-",H34/G34)</f>
        <v>-</v>
      </c>
      <c r="J34" s="36">
        <v>0</v>
      </c>
      <c r="K34" s="33">
        <v>0</v>
      </c>
      <c r="L34" s="33" t="str">
        <f>IF(ISERROR(K34/J34),"-",K34/J34)</f>
        <v>-</v>
      </c>
      <c r="M34" s="36">
        <v>0</v>
      </c>
      <c r="N34" s="33">
        <v>0</v>
      </c>
      <c r="O34" s="33" t="str">
        <f>IF(ISERROR(N34/M34),"-",N34/M34)</f>
        <v>-</v>
      </c>
      <c r="P34" s="65"/>
      <c r="Q34" s="65"/>
    </row>
    <row r="35" spans="1:17" ht="21.95" customHeight="1">
      <c r="A35" s="13" t="s">
        <v>29</v>
      </c>
      <c r="B35" s="27">
        <f>((D35+G35)+J35)+M35</f>
        <v>0</v>
      </c>
      <c r="C35" s="33">
        <f>((E35+H35)+K35)+N35</f>
        <v>0</v>
      </c>
      <c r="D35" s="36">
        <v>0</v>
      </c>
      <c r="E35" s="33">
        <v>0</v>
      </c>
      <c r="F35" s="33" t="str">
        <f>IF(ISERROR(E35/D35),"-",E35/D35)</f>
        <v>-</v>
      </c>
      <c r="G35" s="36">
        <v>0</v>
      </c>
      <c r="H35" s="33">
        <v>0</v>
      </c>
      <c r="I35" s="33" t="str">
        <f>IF(ISERROR(H35/G35),"-",H35/G35)</f>
        <v>-</v>
      </c>
      <c r="J35" s="36">
        <v>0</v>
      </c>
      <c r="K35" s="33">
        <v>0</v>
      </c>
      <c r="L35" s="33" t="str">
        <f>IF(ISERROR(K35/J35),"-",K35/J35)</f>
        <v>-</v>
      </c>
      <c r="M35" s="36">
        <v>0</v>
      </c>
      <c r="N35" s="33">
        <v>0</v>
      </c>
      <c r="O35" s="33" t="str">
        <f>IF(ISERROR(N35/M35),"-",N35/M35)</f>
        <v>-</v>
      </c>
      <c r="P35" s="65"/>
      <c r="Q35" s="65"/>
    </row>
    <row r="36" spans="1:16" ht="21.95" customHeight="1">
      <c r="A36" s="13" t="s">
        <v>30</v>
      </c>
      <c r="B36" s="27">
        <f>((D36+G36)+J36)+M36</f>
        <v>52.99</v>
      </c>
      <c r="C36" s="33">
        <f>((E36+H36)+K36)+N36</f>
        <v>734988</v>
      </c>
      <c r="D36" s="36">
        <v>33.54</v>
      </c>
      <c r="E36" s="33">
        <v>657064</v>
      </c>
      <c r="F36" s="33">
        <f>IF(ISERROR(E36/D36),"-",E36/D36)</f>
        <v>19590.4591532499</v>
      </c>
      <c r="G36" s="36">
        <v>1.95</v>
      </c>
      <c r="H36" s="33">
        <v>7215</v>
      </c>
      <c r="I36" s="33">
        <f>IF(ISERROR(H36/G36),"-",H36/G36)</f>
        <v>3700</v>
      </c>
      <c r="J36" s="36">
        <v>6.19</v>
      </c>
      <c r="K36" s="33">
        <v>45331</v>
      </c>
      <c r="L36" s="33">
        <f>IF(ISERROR(K36/J36),"-",K36/J36)</f>
        <v>7323.2633279483</v>
      </c>
      <c r="M36" s="36">
        <v>11.31</v>
      </c>
      <c r="N36" s="33">
        <v>25378</v>
      </c>
      <c r="O36" s="33">
        <f>IF(ISERROR(N36/M36),"-",N36/M36)</f>
        <v>2243.85499557913</v>
      </c>
      <c r="P36" s="66"/>
    </row>
    <row r="37" spans="1:16" ht="21.95" customHeight="1">
      <c r="A37" s="13" t="s">
        <v>31</v>
      </c>
      <c r="B37" s="27">
        <f>((D37+G37)+J37)+M37</f>
        <v>25.28</v>
      </c>
      <c r="C37" s="33">
        <f>((E37+H37)+K37)+N37</f>
        <v>388326</v>
      </c>
      <c r="D37" s="36">
        <v>17.9</v>
      </c>
      <c r="E37" s="33">
        <v>346953</v>
      </c>
      <c r="F37" s="33">
        <f>IF(ISERROR(E37/D37),"-",E37/D37)</f>
        <v>19382.8491620112</v>
      </c>
      <c r="G37" s="36">
        <v>0</v>
      </c>
      <c r="H37" s="33">
        <v>0</v>
      </c>
      <c r="I37" s="33" t="str">
        <f>IF(ISERROR(H37/G37),"-",H37/G37)</f>
        <v>-</v>
      </c>
      <c r="J37" s="36">
        <v>6.33</v>
      </c>
      <c r="K37" s="33">
        <v>38745</v>
      </c>
      <c r="L37" s="33">
        <f>IF(ISERROR(K37/J37),"-",K37/J37)</f>
        <v>6120.85308056872</v>
      </c>
      <c r="M37" s="36">
        <v>1.05</v>
      </c>
      <c r="N37" s="33">
        <v>2628</v>
      </c>
      <c r="O37" s="33">
        <f>IF(ISERROR(N37/M37),"-",N37/M37)</f>
        <v>2502.85714285714</v>
      </c>
      <c r="P37" s="66"/>
    </row>
    <row r="38" spans="1:16" ht="21.95" customHeight="1">
      <c r="A38" s="14" t="s">
        <v>32</v>
      </c>
      <c r="B38" s="28">
        <f>((D38+G38)+J38)+M38</f>
        <v>0</v>
      </c>
      <c r="C38" s="34">
        <f>((E38+H38)+K38)+N38</f>
        <v>0</v>
      </c>
      <c r="D38" s="37">
        <v>0</v>
      </c>
      <c r="E38" s="34">
        <v>0</v>
      </c>
      <c r="F38" s="34" t="str">
        <f>IF(ISERROR(E38/D38),"-",E38/D38)</f>
        <v>-</v>
      </c>
      <c r="G38" s="37">
        <v>0</v>
      </c>
      <c r="H38" s="34">
        <v>0</v>
      </c>
      <c r="I38" s="34" t="str">
        <f>IF(ISERROR(H38/G38),"-",H38/G38)</f>
        <v>-</v>
      </c>
      <c r="J38" s="37">
        <v>0</v>
      </c>
      <c r="K38" s="34">
        <v>0</v>
      </c>
      <c r="L38" s="34" t="str">
        <f>IF(ISERROR(K38/J38),"-",K38/J38)</f>
        <v>-</v>
      </c>
      <c r="M38" s="37">
        <v>0</v>
      </c>
      <c r="N38" s="34">
        <v>0</v>
      </c>
      <c r="O38" s="34" t="str">
        <f>IF(ISERROR(N38/M38),"-",N38/M38)</f>
        <v>-</v>
      </c>
      <c r="P38" s="66"/>
    </row>
    <row r="39" spans="1:15" ht="15">
      <c r="A39" s="15" t="s">
        <v>33</v>
      </c>
      <c r="B39" s="29"/>
      <c r="C39" s="30" t="s">
        <v>43</v>
      </c>
      <c r="D39" s="29"/>
      <c r="E39" s="29"/>
      <c r="F39" s="29"/>
      <c r="G39" s="15" t="s">
        <v>47</v>
      </c>
      <c r="H39" s="29"/>
      <c r="I39" s="43"/>
      <c r="J39" s="29"/>
      <c r="K39" s="43" t="s">
        <v>50</v>
      </c>
      <c r="L39" s="29"/>
      <c r="M39" s="53" t="s">
        <v>57</v>
      </c>
      <c r="N39" s="57"/>
      <c r="O39" s="57"/>
    </row>
    <row r="40" spans="1:15" ht="11.25" customHeight="1">
      <c r="A40" s="15"/>
      <c r="B40" s="30"/>
      <c r="C40" s="29"/>
      <c r="D40" s="29"/>
      <c r="E40" s="29"/>
      <c r="F40" s="29"/>
      <c r="G40" s="15"/>
      <c r="H40" s="29"/>
      <c r="I40" s="43"/>
      <c r="J40" s="29"/>
      <c r="K40" s="29"/>
      <c r="L40" s="43"/>
      <c r="M40" s="54"/>
      <c r="N40" s="54"/>
      <c r="O40" s="54"/>
    </row>
    <row r="41" spans="1:7" ht="15">
      <c r="A41" s="16"/>
      <c r="B41" s="29"/>
      <c r="C41" s="29"/>
      <c r="D41" s="29"/>
      <c r="E41" s="29"/>
      <c r="F41" s="29"/>
      <c r="G41" s="15" t="s">
        <v>48</v>
      </c>
    </row>
    <row r="42" ht="22.5" customHeight="1">
      <c r="A42" s="15" t="s">
        <v>34</v>
      </c>
    </row>
    <row r="43" ht="15" customHeight="1">
      <c r="A43" s="15" t="s">
        <v>35</v>
      </c>
    </row>
    <row r="44" ht="15">
      <c r="A44" s="17" t="s">
        <v>36</v>
      </c>
    </row>
  </sheetData>
  <mergeCells count="29">
    <mergeCell ref="M6:O6"/>
    <mergeCell ref="H7:H8"/>
    <mergeCell ref="D7:D8"/>
    <mergeCell ref="F7:F8"/>
    <mergeCell ref="N1:O1"/>
    <mergeCell ref="N2:O2"/>
    <mergeCell ref="M5:N5"/>
    <mergeCell ref="M4:O4"/>
    <mergeCell ref="B5:L5"/>
    <mergeCell ref="J2:L2"/>
    <mergeCell ref="B3:L3"/>
    <mergeCell ref="M3:O3"/>
    <mergeCell ref="M39:O39"/>
    <mergeCell ref="O7:O8"/>
    <mergeCell ref="N7:N8"/>
    <mergeCell ref="E7:E8"/>
    <mergeCell ref="K7:K8"/>
    <mergeCell ref="L7:L8"/>
    <mergeCell ref="I7:I8"/>
    <mergeCell ref="M7:M8"/>
    <mergeCell ref="A6:A8"/>
    <mergeCell ref="B6:C6"/>
    <mergeCell ref="D6:F6"/>
    <mergeCell ref="J6:L6"/>
    <mergeCell ref="J7:J8"/>
    <mergeCell ref="B7:B8"/>
    <mergeCell ref="C7:C8"/>
    <mergeCell ref="G7:G8"/>
    <mergeCell ref="G6:I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