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8年1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<sst xmlns="http://schemas.openxmlformats.org/spreadsheetml/2006/main" count="47" uniqueCount="36">
  <si>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公開類</t>
  </si>
  <si>
    <t>月報</t>
  </si>
  <si>
    <t>臺中市天然氣供氣戶數及供氣量</t>
  </si>
  <si>
    <t>中華民國109年8月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</si>
  <si>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</si>
  <si>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</si>
  <si>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</si>
  <si>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</si>
  <si>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</si>
  <si>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</si>
  <si>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資料來源：由本局公用事業科依本市各天然氣事業公司填報之資料編製而成。</t>
  </si>
  <si>
    <t>填表說明：本表編制1式3份，1份送市府主計處，1份送本局會計室，1份自存。</t>
  </si>
  <si>
    <t>次月20日前填報</t>
  </si>
  <si>
    <t>合計</t>
  </si>
  <si>
    <t>家庭用戶</t>
  </si>
  <si>
    <t>商業/服務業用戶</t>
  </si>
  <si>
    <t>工業用戶</t>
  </si>
  <si>
    <t>計</t>
  </si>
  <si>
    <t>審核</t>
  </si>
  <si>
    <t>供      氣      戶      數      （戶）</t>
  </si>
  <si>
    <t>上月底戶數</t>
  </si>
  <si>
    <t>本月增減戶數</t>
  </si>
  <si>
    <t>業務主管人員</t>
  </si>
  <si>
    <t>主辦統計人員</t>
  </si>
  <si>
    <t>本月底戶數</t>
  </si>
  <si>
    <t>本月供氣量(M3)</t>
  </si>
  <si>
    <t>天然瓦斯</t>
  </si>
  <si>
    <t>機關首長</t>
  </si>
  <si>
    <t>編製機關</t>
  </si>
  <si>
    <t>表號</t>
  </si>
  <si>
    <t>本年截至上月
累計供氣量(M3)</t>
  </si>
  <si>
    <t>編製日期：中華民國109年9月11日</t>
  </si>
  <si>
    <t>臺中市政府經濟發展局</t>
  </si>
  <si>
    <t>20430-05-01-2</t>
  </si>
  <si>
    <t>年累計供氣量（M3）</t>
  </si>
  <si>
    <t>天　　然　　瓦　　斯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</si>
</sst>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2"/>
      <color rgb="FF0070C0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Courie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188" fontId="3" fillId="0" borderId="3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distributed" vertical="center"/>
    </xf>
    <xf numFmtId="188" fontId="3" fillId="0" borderId="4" xfId="20" applyNumberFormat="1" applyFont="1" applyBorder="1" applyAlignment="1">
      <alignment horizontal="distributed" vertical="center"/>
    </xf>
    <xf numFmtId="188" fontId="2" fillId="0" borderId="5" xfId="20" applyNumberFormat="1" applyFont="1" applyBorder="1" applyAlignment="1">
      <alignment horizontal="distributed" vertical="center"/>
    </xf>
    <xf numFmtId="188" fontId="2" fillId="0" borderId="6" xfId="20" applyNumberFormat="1" applyFont="1" applyBorder="1" applyAlignment="1">
      <alignment horizontal="distributed" vertical="center"/>
    </xf>
    <xf numFmtId="188" fontId="3" fillId="0" borderId="4" xfId="20" applyNumberFormat="1" applyFont="1" applyBorder="1" applyAlignment="1">
      <alignment horizontal="distributed" vertical="center" wrapText="1"/>
    </xf>
    <xf numFmtId="188" fontId="3" fillId="0" borderId="5" xfId="20" applyNumberFormat="1" applyFont="1" applyBorder="1" applyAlignment="1">
      <alignment horizontal="distributed" vertical="center"/>
    </xf>
    <xf numFmtId="188" fontId="3" fillId="0" borderId="0" xfId="20" applyNumberFormat="1" applyFont="1" applyAlignment="1">
      <alignment horizontal="left" vertical="center"/>
    </xf>
    <xf numFmtId="0" fontId="3" fillId="0" borderId="0" xfId="20" applyFont="1" applyAlignment="1">
      <alignment horizontal="left"/>
    </xf>
    <xf numFmtId="0" fontId="0" fillId="0" borderId="0" xfId="21" applyFont="1"/>
    <xf numFmtId="188" fontId="3" fillId="0" borderId="2" xfId="20" applyNumberFormat="1" applyFont="1" applyBorder="1" applyAlignment="1">
      <alignment horizontal="left" vertical="center"/>
    </xf>
    <xf numFmtId="188" fontId="3" fillId="0" borderId="2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distributed" vertical="center"/>
    </xf>
    <xf numFmtId="188" fontId="3" fillId="2" borderId="7" xfId="20" applyNumberFormat="1" applyFont="1" applyFill="1" applyBorder="1" applyAlignment="1">
      <alignment horizontal="distributed" vertical="center"/>
    </xf>
    <xf numFmtId="188" fontId="3" fillId="2" borderId="7" xfId="20" applyNumberFormat="1" applyFont="1" applyFill="1" applyBorder="1" applyAlignment="1">
      <alignment horizontal="left" vertical="center"/>
    </xf>
    <xf numFmtId="188" fontId="3" fillId="0" borderId="1" xfId="20" applyNumberFormat="1" applyFont="1" applyBorder="1" applyAlignment="1">
      <alignment horizontal="distributed" vertical="center"/>
    </xf>
    <xf numFmtId="188" fontId="3" fillId="0" borderId="7" xfId="20" applyNumberFormat="1" applyFont="1" applyBorder="1" applyAlignment="1">
      <alignment horizontal="distributed" vertical="center"/>
    </xf>
    <xf numFmtId="188" fontId="3" fillId="0" borderId="7" xfId="20" applyNumberFormat="1" applyFont="1" applyBorder="1" applyAlignment="1">
      <alignment horizontal="left" vertical="center"/>
    </xf>
    <xf numFmtId="188" fontId="3" fillId="0" borderId="0" xfId="20" applyNumberFormat="1" applyFont="1" applyAlignment="1">
      <alignment horizontal="center" vertical="center"/>
    </xf>
    <xf numFmtId="188" fontId="3" fillId="0" borderId="2" xfId="20" applyNumberFormat="1" applyFont="1" applyBorder="1" applyAlignment="1">
      <alignment vertical="center"/>
    </xf>
    <xf numFmtId="188" fontId="3" fillId="0" borderId="8" xfId="20" applyNumberFormat="1" applyFont="1" applyBorder="1" applyAlignment="1">
      <alignment horizontal="left" vertical="center"/>
    </xf>
    <xf numFmtId="49" fontId="3" fillId="0" borderId="8" xfId="20" applyNumberFormat="1" applyFont="1" applyBorder="1" applyAlignment="1">
      <alignment horizontal="left" vertical="center"/>
    </xf>
    <xf numFmtId="188" fontId="3" fillId="2" borderId="8" xfId="20" applyNumberFormat="1" applyFont="1" applyFill="1" applyBorder="1" applyAlignment="1">
      <alignment horizontal="center" vertical="center"/>
    </xf>
    <xf numFmtId="188" fontId="5" fillId="2" borderId="8" xfId="20" applyNumberFormat="1" applyFont="1" applyFill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0" fontId="6" fillId="0" borderId="0" xfId="21" applyFont="1" applyAlignment="1">
      <alignment horizontal="center"/>
    </xf>
    <xf numFmtId="49" fontId="3" fillId="0" borderId="8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right" wrapText="1"/>
    </xf>
    <xf numFmtId="188" fontId="8" fillId="0" borderId="2" xfId="20" applyNumberFormat="1" applyFont="1" applyBorder="1" applyAlignment="1">
      <alignment horizontal="right" wrapText="1"/>
    </xf>
    <xf numFmtId="188" fontId="3" fillId="0" borderId="6" xfId="20" applyNumberFormat="1" applyFont="1" applyBorder="1" applyAlignment="1">
      <alignment horizontal="left" vertical="center"/>
    </xf>
    <xf numFmtId="188" fontId="3" fillId="0" borderId="8" xfId="20" applyNumberFormat="1" applyFont="1" applyBorder="1" applyAlignment="1">
      <alignment horizontal="center" vertical="center"/>
    </xf>
    <xf numFmtId="188" fontId="8" fillId="0" borderId="5" xfId="20" applyNumberFormat="1" applyFont="1" applyBorder="1" applyAlignment="1">
      <alignment horizontal="right" wrapText="1"/>
    </xf>
    <xf numFmtId="188" fontId="8" fillId="0" borderId="6" xfId="20" applyNumberFormat="1" applyFont="1" applyBorder="1" applyAlignment="1">
      <alignment horizontal="right" wrapText="1"/>
    </xf>
    <xf numFmtId="188" fontId="3" fillId="0" borderId="0" xfId="20" applyNumberFormat="1" applyFont="1" applyAlignment="1">
      <alignment horizontal="right" vertical="center"/>
    </xf>
    <xf numFmtId="49" fontId="3" fillId="0" borderId="10" xfId="20" applyNumberFormat="1" applyFont="1" applyBorder="1" applyAlignment="1">
      <alignment horizontal="left" vertical="center" wrapText="1"/>
    </xf>
    <xf numFmtId="188" fontId="3" fillId="0" borderId="0" xfId="20" applyNumberFormat="1" applyFont="1" applyAlignment="1">
      <alignment vertical="center"/>
    </xf>
    <xf numFmtId="188" fontId="3" fillId="0" borderId="11" xfId="20" applyNumberFormat="1" applyFont="1" applyBorder="1" applyAlignment="1">
      <alignment horizontal="center" vertical="center"/>
    </xf>
    <xf numFmtId="188" fontId="3" fillId="2" borderId="12" xfId="20" applyNumberFormat="1" applyFont="1" applyFill="1" applyBorder="1" applyAlignment="1">
      <alignment horizontal="center" vertical="center"/>
    </xf>
    <xf numFmtId="188" fontId="3" fillId="2" borderId="2" xfId="20" applyNumberFormat="1" applyFont="1" applyFill="1" applyBorder="1" applyAlignment="1">
      <alignment vertical="center"/>
    </xf>
    <xf numFmtId="188" fontId="3" fillId="2" borderId="12" xfId="20" applyNumberFormat="1" applyFont="1" applyFill="1" applyBorder="1" applyAlignment="1">
      <alignment vertical="center"/>
    </xf>
    <xf numFmtId="0" fontId="6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5" zoomScaleNormal="115" workbookViewId="0" topLeftCell="A1">
      <selection activeCell="F28" sqref="F28"/>
    </sheetView>
  </sheetViews>
  <sheetFormatPr defaultColWidth="16.7109375" defaultRowHeight="15"/>
  <cols>
    <col min="1" max="1" width="15.8515625" style="15" customWidth="1"/>
    <col min="2" max="2" width="21.57421875" style="15" customWidth="1"/>
    <col min="3" max="3" width="17.00390625" style="15" customWidth="1"/>
    <col min="4" max="4" width="16.00390625" style="32" customWidth="1"/>
    <col min="5" max="5" width="14.28125" style="15" customWidth="1"/>
    <col min="6" max="6" width="19.00390625" style="15" customWidth="1"/>
    <col min="7" max="7" width="17.7109375" style="47" customWidth="1"/>
    <col min="8" max="8" width="17.00390625" style="15" customWidth="1"/>
    <col min="9" max="9" width="12.7109375" style="15" customWidth="1"/>
    <col min="10" max="16384" width="9.28125" style="15" customWidth="1"/>
  </cols>
  <sheetData>
    <row r="1" spans="1:9" ht="15">
      <c r="A1" s="3" t="s">
        <v>0</v>
      </c>
      <c r="B1" s="15"/>
      <c r="C1" s="15"/>
      <c r="D1" s="32"/>
      <c r="E1" s="34"/>
      <c r="F1" s="38"/>
      <c r="G1" s="3" t="s">
        <v>28</v>
      </c>
      <c r="H1" s="30" t="s">
        <v>32</v>
      </c>
      <c r="I1" s="43"/>
    </row>
    <row r="2" spans="1:9" ht="15">
      <c r="A2" s="3" t="s">
        <v>1</v>
      </c>
      <c r="B2" s="16" t="s">
        <v>12</v>
      </c>
      <c r="C2" s="25"/>
      <c r="D2" s="17"/>
      <c r="E2" s="35"/>
      <c r="F2" s="39"/>
      <c r="G2" s="3" t="s">
        <v>29</v>
      </c>
      <c r="H2" s="30" t="s">
        <v>33</v>
      </c>
      <c r="I2" s="43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6" spans="1:9" ht="15">
      <c r="A6" s="5" t="s">
        <v>3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6" t="s">
        <v>4</v>
      </c>
      <c r="B7" s="12"/>
      <c r="C7" s="26" t="s">
        <v>19</v>
      </c>
      <c r="D7" s="16"/>
      <c r="E7" s="36"/>
      <c r="F7" s="26" t="s">
        <v>25</v>
      </c>
      <c r="G7" s="41" t="s">
        <v>30</v>
      </c>
      <c r="H7" s="27" t="s">
        <v>34</v>
      </c>
      <c r="I7" s="16"/>
    </row>
    <row r="8" spans="1:9" ht="15">
      <c r="A8" s="7"/>
      <c r="B8" s="18"/>
      <c r="C8" s="27" t="s">
        <v>20</v>
      </c>
      <c r="D8" s="33" t="s">
        <v>21</v>
      </c>
      <c r="E8" s="26" t="s">
        <v>24</v>
      </c>
      <c r="F8" s="26" t="s">
        <v>26</v>
      </c>
      <c r="G8" s="23"/>
      <c r="H8" s="26" t="s">
        <v>35</v>
      </c>
      <c r="I8" s="16"/>
    </row>
    <row r="9" spans="1:9" ht="15">
      <c r="A9" s="8" t="s">
        <v>5</v>
      </c>
      <c r="B9" s="19" t="s">
        <v>13</v>
      </c>
      <c r="C9" s="28">
        <f>SUM(C10:C12)</f>
        <v>555194</v>
      </c>
      <c r="D9" s="28">
        <f>SUM(D10:D12)</f>
        <v>1047</v>
      </c>
      <c r="E9" s="28">
        <f>C9+D9</f>
        <v>556241</v>
      </c>
      <c r="F9" s="28">
        <f>SUM(F10:F12)</f>
        <v>37465043</v>
      </c>
      <c r="G9" s="28">
        <f>SUM(G10:G12)</f>
        <v>282940921</v>
      </c>
      <c r="H9" s="28">
        <f>SUM(F9:G9)</f>
        <v>320405964</v>
      </c>
      <c r="I9" s="44"/>
    </row>
    <row r="10" spans="1:9" ht="15">
      <c r="A10" s="9"/>
      <c r="B10" s="19" t="s">
        <v>14</v>
      </c>
      <c r="C10" s="28">
        <f>(C14+C18)+C22</f>
        <v>548304</v>
      </c>
      <c r="D10" s="28">
        <f>(D14+D18)+D22</f>
        <v>1026</v>
      </c>
      <c r="E10" s="28">
        <f>(E14+E18)+E22</f>
        <v>549330</v>
      </c>
      <c r="F10" s="28">
        <f>(F14+F18)+F22</f>
        <v>6388946</v>
      </c>
      <c r="G10" s="28">
        <f>H10-F10</f>
        <v>77043014</v>
      </c>
      <c r="H10" s="28">
        <f>(H14+H18)+H22</f>
        <v>83431960</v>
      </c>
      <c r="I10" s="44"/>
    </row>
    <row r="11" spans="1:9" ht="15">
      <c r="A11" s="9"/>
      <c r="B11" s="20" t="s">
        <v>15</v>
      </c>
      <c r="C11" s="28">
        <f>(C15+C19)+C23</f>
        <v>6278</v>
      </c>
      <c r="D11" s="28">
        <f>(D15+D19)+D23</f>
        <v>14</v>
      </c>
      <c r="E11" s="28">
        <f>(E15+E19)+E23</f>
        <v>6292</v>
      </c>
      <c r="F11" s="28">
        <f>(F15+F19)+F23</f>
        <v>9057110</v>
      </c>
      <c r="G11" s="28">
        <f>H11-F11</f>
        <v>62357695</v>
      </c>
      <c r="H11" s="28">
        <f>(H15+H19)+H23</f>
        <v>71414805</v>
      </c>
      <c r="I11" s="44"/>
    </row>
    <row r="12" spans="1:9" ht="15">
      <c r="A12" s="10"/>
      <c r="B12" s="19" t="s">
        <v>16</v>
      </c>
      <c r="C12" s="28">
        <f>(C16+C20)+C24</f>
        <v>612</v>
      </c>
      <c r="D12" s="28">
        <f>SUM(D16,D20,D24)</f>
        <v>7</v>
      </c>
      <c r="E12" s="28">
        <f>(E16+E20)+E24</f>
        <v>619</v>
      </c>
      <c r="F12" s="28">
        <f>(F16+F20)+F24</f>
        <v>22018987</v>
      </c>
      <c r="G12" s="28">
        <f>H12-F12</f>
        <v>143540212</v>
      </c>
      <c r="H12" s="28">
        <f>(H16+H20)+H24</f>
        <v>165559199</v>
      </c>
      <c r="I12" s="44"/>
    </row>
    <row r="13" spans="1:9" ht="15">
      <c r="A13" s="11" t="s">
        <v>6</v>
      </c>
      <c r="B13" s="19" t="s">
        <v>17</v>
      </c>
      <c r="C13" s="28">
        <f>SUM(C14:C16)</f>
        <v>358736</v>
      </c>
      <c r="D13" s="28">
        <f>SUM(D14:D16)</f>
        <v>563</v>
      </c>
      <c r="E13" s="28">
        <f>C13+D13</f>
        <v>359299</v>
      </c>
      <c r="F13" s="28">
        <f>SUM(F14:F16)</f>
        <v>10056297</v>
      </c>
      <c r="G13" s="28">
        <f>SUM(G14:G16)</f>
        <v>91114490</v>
      </c>
      <c r="H13" s="28">
        <f>SUM(H14:H16)</f>
        <v>101170787</v>
      </c>
      <c r="I13" s="45"/>
    </row>
    <row r="14" spans="1:9" ht="15">
      <c r="A14" s="12"/>
      <c r="B14" s="19" t="s">
        <v>14</v>
      </c>
      <c r="C14" s="29">
        <v>355169</v>
      </c>
      <c r="D14" s="29">
        <v>563</v>
      </c>
      <c r="E14" s="28">
        <f>C14+D14</f>
        <v>355732</v>
      </c>
      <c r="F14" s="29">
        <v>3958265</v>
      </c>
      <c r="G14" s="29">
        <v>48886505</v>
      </c>
      <c r="H14" s="28">
        <f>F14+G14</f>
        <v>52844770</v>
      </c>
      <c r="I14" s="45"/>
    </row>
    <row r="15" spans="1:9" ht="15">
      <c r="A15" s="12"/>
      <c r="B15" s="20" t="s">
        <v>15</v>
      </c>
      <c r="C15" s="29">
        <v>3548</v>
      </c>
      <c r="D15" s="29">
        <v>0</v>
      </c>
      <c r="E15" s="28">
        <f>C15+D15</f>
        <v>3548</v>
      </c>
      <c r="F15" s="29">
        <v>4693044</v>
      </c>
      <c r="G15" s="29">
        <v>33705361</v>
      </c>
      <c r="H15" s="28">
        <f>F15+G15</f>
        <v>38398405</v>
      </c>
      <c r="I15" s="45"/>
    </row>
    <row r="16" spans="1:9" ht="15">
      <c r="A16" s="10"/>
      <c r="B16" s="19" t="s">
        <v>16</v>
      </c>
      <c r="C16" s="29">
        <v>19</v>
      </c>
      <c r="D16" s="29">
        <v>0</v>
      </c>
      <c r="E16" s="28">
        <f>C16+D16</f>
        <v>19</v>
      </c>
      <c r="F16" s="29">
        <v>1404988</v>
      </c>
      <c r="G16" s="29">
        <v>8522624</v>
      </c>
      <c r="H16" s="28">
        <f>F16+G16</f>
        <v>9927612</v>
      </c>
      <c r="I16" s="45"/>
    </row>
    <row r="17" spans="1:9" ht="15">
      <c r="A17" s="11" t="s">
        <v>7</v>
      </c>
      <c r="B17" s="19" t="s">
        <v>17</v>
      </c>
      <c r="C17" s="28">
        <f>SUM(C18:C20)</f>
        <v>104509</v>
      </c>
      <c r="D17" s="28">
        <f>SUM(D18:D20)</f>
        <v>263</v>
      </c>
      <c r="E17" s="28">
        <f>SUM(C17:D17)</f>
        <v>104772</v>
      </c>
      <c r="F17" s="28">
        <f>SUM(F18:F20)</f>
        <v>3781925</v>
      </c>
      <c r="G17" s="28">
        <f>SUM(G18:G20)</f>
        <v>31151266</v>
      </c>
      <c r="H17" s="28">
        <f>SUM(H18:H20)</f>
        <v>34933191</v>
      </c>
      <c r="I17" s="45"/>
    </row>
    <row r="18" spans="1:9" ht="15">
      <c r="A18" s="12"/>
      <c r="B18" s="19" t="s">
        <v>14</v>
      </c>
      <c r="C18" s="29">
        <v>103631</v>
      </c>
      <c r="D18" s="29">
        <v>262</v>
      </c>
      <c r="E18" s="28">
        <f>C18+D18</f>
        <v>103893</v>
      </c>
      <c r="F18" s="29">
        <v>1184255</v>
      </c>
      <c r="G18" s="29">
        <v>14439023</v>
      </c>
      <c r="H18" s="28">
        <f>F18+G18</f>
        <v>15623278</v>
      </c>
      <c r="I18" s="45"/>
    </row>
    <row r="19" spans="1:9" ht="15">
      <c r="A19" s="12"/>
      <c r="B19" s="20" t="s">
        <v>15</v>
      </c>
      <c r="C19" s="29">
        <v>878</v>
      </c>
      <c r="D19" s="29">
        <v>1</v>
      </c>
      <c r="E19" s="28">
        <f>C19+D19</f>
        <v>879</v>
      </c>
      <c r="F19" s="29">
        <v>2597670</v>
      </c>
      <c r="G19" s="29">
        <v>16712243</v>
      </c>
      <c r="H19" s="28">
        <f>F19+G19</f>
        <v>19309913</v>
      </c>
      <c r="I19" s="45"/>
    </row>
    <row r="20" spans="1:9" ht="15">
      <c r="A20" s="10"/>
      <c r="B20" s="19" t="s">
        <v>16</v>
      </c>
      <c r="C20" s="29">
        <v>0</v>
      </c>
      <c r="D20" s="29">
        <v>0</v>
      </c>
      <c r="E20" s="28">
        <f>C20+D20</f>
        <v>0</v>
      </c>
      <c r="F20" s="29">
        <v>0</v>
      </c>
      <c r="G20" s="29">
        <v>0</v>
      </c>
      <c r="H20" s="28">
        <v>0</v>
      </c>
      <c r="I20" s="45"/>
    </row>
    <row r="21" spans="1:9" ht="15">
      <c r="A21" s="11" t="s">
        <v>8</v>
      </c>
      <c r="B21" s="21" t="s">
        <v>17</v>
      </c>
      <c r="C21" s="30">
        <f>(C22+C23)+C24</f>
        <v>91949</v>
      </c>
      <c r="D21" s="30">
        <f>(D22+D23)+D24</f>
        <v>221</v>
      </c>
      <c r="E21" s="37">
        <f>C21+D21</f>
        <v>92170</v>
      </c>
      <c r="F21" s="30">
        <f>SUM(F22:F24)</f>
        <v>23626821</v>
      </c>
      <c r="G21" s="28">
        <f>SUM(G22:G24)</f>
        <v>160675165</v>
      </c>
      <c r="H21" s="37">
        <f>F21+G21</f>
        <v>184301986</v>
      </c>
      <c r="I21" s="46"/>
    </row>
    <row r="22" spans="1:9" ht="15">
      <c r="A22" s="12"/>
      <c r="B22" s="22" t="s">
        <v>14</v>
      </c>
      <c r="C22" s="31">
        <v>89504</v>
      </c>
      <c r="D22" s="31">
        <v>201</v>
      </c>
      <c r="E22" s="37">
        <f>C22+D22</f>
        <v>89705</v>
      </c>
      <c r="F22" s="31">
        <v>1246426</v>
      </c>
      <c r="G22" s="31">
        <v>13717486</v>
      </c>
      <c r="H22" s="37">
        <f>F22+G22</f>
        <v>14963912</v>
      </c>
      <c r="I22" s="45"/>
    </row>
    <row r="23" spans="1:9" ht="15">
      <c r="A23" s="12"/>
      <c r="B23" s="23" t="s">
        <v>15</v>
      </c>
      <c r="C23" s="31">
        <v>1852</v>
      </c>
      <c r="D23" s="31">
        <v>13</v>
      </c>
      <c r="E23" s="37">
        <f>C23+D23</f>
        <v>1865</v>
      </c>
      <c r="F23" s="31">
        <v>1766396</v>
      </c>
      <c r="G23" s="31">
        <v>11940091</v>
      </c>
      <c r="H23" s="37">
        <f>F23+G23</f>
        <v>13706487</v>
      </c>
      <c r="I23" s="45"/>
    </row>
    <row r="24" spans="1:9" ht="15">
      <c r="A24" s="10"/>
      <c r="B24" s="22" t="s">
        <v>16</v>
      </c>
      <c r="C24" s="31">
        <v>593</v>
      </c>
      <c r="D24" s="31">
        <v>7</v>
      </c>
      <c r="E24" s="37">
        <f>C24+D24</f>
        <v>600</v>
      </c>
      <c r="F24" s="31">
        <v>20613999</v>
      </c>
      <c r="G24" s="31">
        <v>135017588</v>
      </c>
      <c r="H24" s="37">
        <f>SUM(F24:G24)</f>
        <v>155631587</v>
      </c>
      <c r="I24" s="45"/>
    </row>
    <row r="25" spans="1:9" ht="15">
      <c r="A25" s="13" t="s">
        <v>9</v>
      </c>
      <c r="B25" s="24" t="s">
        <v>18</v>
      </c>
      <c r="D25" s="24" t="s">
        <v>22</v>
      </c>
      <c r="E25" s="15"/>
      <c r="F25" s="13" t="s">
        <v>27</v>
      </c>
      <c r="H25" s="40"/>
      <c r="I25" s="40"/>
    </row>
    <row r="26" spans="3:8" ht="15">
      <c r="C26" s="15"/>
      <c r="D26" s="24" t="s">
        <v>23</v>
      </c>
      <c r="E26" s="15"/>
      <c r="F26" s="15"/>
      <c r="G26" s="13" t="s">
        <v>31</v>
      </c>
      <c r="H26" s="42"/>
    </row>
    <row r="27" spans="1:9" ht="15">
      <c r="A27" s="13"/>
      <c r="B27" s="24"/>
      <c r="C27" s="15"/>
      <c r="D27" s="32"/>
      <c r="E27" s="15"/>
      <c r="F27" s="40"/>
      <c r="G27" s="13"/>
      <c r="H27" s="40"/>
      <c r="I27" s="40"/>
    </row>
    <row r="28" spans="1:6" ht="15">
      <c r="A28" s="13" t="s">
        <v>10</v>
      </c>
      <c r="F28" s="15"/>
    </row>
    <row r="29" ht="15">
      <c r="A29" s="13" t="s">
        <v>11</v>
      </c>
    </row>
    <row r="31" spans="1:7" ht="15">
      <c r="A31" s="14"/>
      <c r="B31" s="14"/>
      <c r="C31" s="14"/>
      <c r="D31" s="14"/>
      <c r="E31" s="14"/>
      <c r="F31" s="14"/>
      <c r="G31" s="14"/>
    </row>
  </sheetData>
  <mergeCells count="14">
    <mergeCell ref="A31:G31"/>
    <mergeCell ref="E1:F2"/>
    <mergeCell ref="H1:I1"/>
    <mergeCell ref="H2:I2"/>
    <mergeCell ref="A4:I4"/>
    <mergeCell ref="A6:I6"/>
    <mergeCell ref="A17:A20"/>
    <mergeCell ref="A21:A24"/>
    <mergeCell ref="H25:I25"/>
    <mergeCell ref="A7:B8"/>
    <mergeCell ref="C7:E7"/>
    <mergeCell ref="G7:G8"/>
    <mergeCell ref="A9:A12"/>
    <mergeCell ref="A13:A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