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防火管理執行情形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<sst xmlns="http://schemas.openxmlformats.org/spreadsheetml/2006/main" count="178" uniqueCount="141">
  <si>
    <t>公  開  類</t>
  </si>
  <si>
    <t>月  　  報</t>
  </si>
  <si>
    <t>臺中市防火管理執行情形</t>
  </si>
  <si>
    <t>區　域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</si>
  <si>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</si>
  <si>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</si>
  <si>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</si>
  <si>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</si>
  <si>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</si>
  <si>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</si>
  <si>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</si>
  <si>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</si>
  <si>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</si>
  <si>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</si>
  <si>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</si>
  <si>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資料來源：依據本市各區所報「防火管理執行情形」表彙編。</t>
  </si>
  <si>
    <t>填表說明：本表1式4份，1份送消防署會計室，1份送市府主計處，1份送本局會計室，1份自存。</t>
  </si>
  <si>
    <t>次月15日前編報</t>
  </si>
  <si>
    <t>期底防火管理人遴用情形</t>
  </si>
  <si>
    <t>應遴用
家　數
（家）</t>
  </si>
  <si>
    <t>已遴用</t>
  </si>
  <si>
    <t>家　數
（家）</t>
  </si>
  <si>
    <t>比　例
（%）</t>
  </si>
  <si>
    <t>與上年同期
比較增減
(百分點)</t>
  </si>
  <si>
    <t>審　核</t>
  </si>
  <si>
    <t>期底消防防護計畫製定情形</t>
  </si>
  <si>
    <t>應製定
家　數
（家）</t>
  </si>
  <si>
    <t>已製定</t>
  </si>
  <si>
    <t>期底共同消防防護計畫製定情形</t>
  </si>
  <si>
    <t>中華民國109年1月</t>
  </si>
  <si>
    <t>業務主管人員</t>
  </si>
  <si>
    <t>主辦統計人員</t>
  </si>
  <si>
    <t>本期自衛消防
編組訓練情形</t>
  </si>
  <si>
    <t>件 數</t>
  </si>
  <si>
    <t>人 數</t>
  </si>
  <si>
    <t>本期違反防火管理案件</t>
  </si>
  <si>
    <t>限期 改善 件次</t>
  </si>
  <si>
    <t>處罰鍰</t>
  </si>
  <si>
    <t>件次</t>
  </si>
  <si>
    <t>機關首長</t>
  </si>
  <si>
    <t>金額(元)(1)</t>
  </si>
  <si>
    <t>本期罰鍰收繳情形</t>
  </si>
  <si>
    <t>件　次</t>
  </si>
  <si>
    <t>金額(元)  (2)</t>
  </si>
  <si>
    <t>收繳率  [(2)/(1)*100]（%）</t>
  </si>
  <si>
    <t>編製機關</t>
  </si>
  <si>
    <t>表  　號</t>
  </si>
  <si>
    <t>本期強制執行件次</t>
  </si>
  <si>
    <t>臺中市政府消防局</t>
  </si>
  <si>
    <t>10981-05-01-2</t>
  </si>
  <si>
    <t>本年累計違反防火管理件次</t>
  </si>
  <si>
    <t>與上年同期
比較增減   件次</t>
  </si>
  <si>
    <t>處以 罰鍰 件次</t>
  </si>
  <si>
    <t>與上年同期
比較增減  件次</t>
  </si>
  <si>
    <t>中華民國109年2月7日編製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</si>
  <si>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</si>
  <si>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</si>
  <si>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</si>
  <si>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</si>
  <si>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</si>
  <si>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</si>
  <si>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</si>
  <si>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</si>
  <si>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</si>
  <si>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</si>
  <si>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</si>
  <si>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</si>
  <si>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</si>
  <si>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</si>
  <si>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</si>
  <si>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</si>
  <si>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</si>
  <si>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</si>
  <si>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</si>
  <si>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期底防火管理人遴用情形</t>
  </si>
  <si>
    <t xml:space="preserve">  應遴用</t>
  </si>
  <si>
    <t xml:space="preserve">  家  數</t>
  </si>
  <si>
    <t xml:space="preserve">  (家)</t>
  </si>
  <si>
    <t xml:space="preserve"> 依據本市各消防分隊所報「防火管理執行情形」表彙編．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</si>
  <si>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</si>
  <si>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家  數</t>
  </si>
  <si>
    <t xml:space="preserve"> 已遴用</t>
  </si>
  <si>
    <t xml:space="preserve"> 比  例</t>
  </si>
  <si>
    <t xml:space="preserve">  (％)</t>
  </si>
  <si>
    <t xml:space="preserve"> 與上年同期</t>
  </si>
  <si>
    <t xml:space="preserve"> 比較增減</t>
  </si>
  <si>
    <t xml:space="preserve"> (百分點)</t>
  </si>
  <si>
    <t xml:space="preserve">  審核</t>
  </si>
  <si>
    <t xml:space="preserve">  期底消防防護計畫製定情形</t>
  </si>
  <si>
    <t xml:space="preserve"> 應製定</t>
  </si>
  <si>
    <t xml:space="preserve"> 已製定</t>
  </si>
  <si>
    <t xml:space="preserve"> 臺中市防火管理執行情形</t>
  </si>
  <si>
    <t xml:space="preserve">  期底共同消防防護計畫製定情形</t>
  </si>
  <si>
    <t xml:space="preserve"> (百分點)  ˉ</t>
  </si>
  <si>
    <t xml:space="preserve"> 件  數</t>
  </si>
  <si>
    <t xml:space="preserve">  業務主管人員</t>
  </si>
  <si>
    <t xml:space="preserve">  主辦統計人員</t>
  </si>
  <si>
    <t xml:space="preserve">  中華民國109年 1月</t>
  </si>
  <si>
    <t xml:space="preserve">  已製定</t>
  </si>
  <si>
    <t xml:space="preserve">  本期自衛消防</t>
  </si>
  <si>
    <t xml:space="preserve">  編組訓練情形</t>
  </si>
  <si>
    <t xml:space="preserve">  件  數</t>
  </si>
  <si>
    <t xml:space="preserve">  人  數</t>
  </si>
  <si>
    <t xml:space="preserve">  本期違反防</t>
  </si>
  <si>
    <t xml:space="preserve">  火管理案件</t>
  </si>
  <si>
    <t xml:space="preserve"> 限期</t>
  </si>
  <si>
    <t xml:space="preserve"> 改善</t>
  </si>
  <si>
    <t xml:space="preserve"> 件數</t>
  </si>
  <si>
    <t xml:space="preserve">  處罰鍰</t>
  </si>
  <si>
    <t xml:space="preserve"> 件 次</t>
  </si>
  <si>
    <t xml:space="preserve">  金額</t>
  </si>
  <si>
    <t xml:space="preserve">  (元)(1)</t>
  </si>
  <si>
    <t xml:space="preserve"> 機關首長</t>
  </si>
  <si>
    <t xml:space="preserve">  本期罰鍰收繳情形</t>
  </si>
  <si>
    <t xml:space="preserve"> 件 數</t>
  </si>
  <si>
    <t xml:space="preserve">  編製機關</t>
  </si>
  <si>
    <t xml:space="preserve">  表　　號</t>
  </si>
  <si>
    <t xml:space="preserve">  金 額</t>
  </si>
  <si>
    <t xml:space="preserve">  (元)</t>
  </si>
  <si>
    <t xml:space="preserve"> 收繳率</t>
  </si>
  <si>
    <t xml:space="preserve">  [(2)/(1)</t>
  </si>
  <si>
    <t xml:space="preserve">  ×100]</t>
  </si>
  <si>
    <t xml:space="preserve">  (%)</t>
  </si>
  <si>
    <t xml:space="preserve"> 中華民國109年 2月 7日 14:28:52 印製</t>
  </si>
  <si>
    <t xml:space="preserve">  臺中市政府消防局火災預防科</t>
  </si>
  <si>
    <t xml:space="preserve"> 本 期</t>
  </si>
  <si>
    <t xml:space="preserve"> 強 制</t>
  </si>
  <si>
    <t xml:space="preserve"> 執 行</t>
  </si>
  <si>
    <t xml:space="preserve">  1761-04-01-2</t>
  </si>
  <si>
    <t xml:space="preserve">  本年累計違反防火管理件次</t>
  </si>
  <si>
    <t xml:space="preserve">  限期</t>
  </si>
  <si>
    <t xml:space="preserve">  改善</t>
  </si>
  <si>
    <t xml:space="preserve">  件次</t>
  </si>
  <si>
    <t xml:space="preserve"> 與上年</t>
  </si>
  <si>
    <t xml:space="preserve"> 同期比較</t>
  </si>
  <si>
    <t xml:space="preserve"> 增減件次</t>
  </si>
  <si>
    <t xml:space="preserve">  處以</t>
  </si>
  <si>
    <t xml:space="preserve">  罰鍰</t>
  </si>
  <si>
    <t xml:space="preserve">  與上年</t>
  </si>
  <si>
    <t xml:space="preserve">  同期比</t>
  </si>
  <si>
    <t xml:space="preserve">  較增減</t>
  </si>
</sst>
</file>

<file path=xl/styles.xml><?xml version="1.0" encoding="utf-8"?>
<styleSheet xmlns="http://schemas.openxmlformats.org/spreadsheetml/2006/main">
  <numFmts count="5">
    <numFmt numFmtId="188" formatCode="0.00_ "/>
    <numFmt numFmtId="189" formatCode="#,##0_ "/>
    <numFmt numFmtId="190" formatCode="_-* #,##0_-;\-* #,##0_-;_-* &quot;-&quot;_-;_-@_-"/>
    <numFmt numFmtId="191" formatCode="_-* #,##0.00_-;\-* #,##0.00_-;_-* &quot;-&quot;_-;_-@_-"/>
    <numFmt numFmtId="192" formatCode="_(* #,##0.00_);_(* \(#,##0.0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9.5"/>
      <color rgb="FF000000"/>
      <name val="標楷體"/>
      <family val="2"/>
    </font>
    <font>
      <sz val="10"/>
      <color rgb="FF000000"/>
      <name val="標楷體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1"/>
      <color rgb="FFFF0000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9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2" fillId="0" borderId="0" xfId="22" applyNumberFormat="1" applyFont="1" applyAlignment="1">
      <alignment vertical="center"/>
    </xf>
    <xf numFmtId="188" fontId="3" fillId="0" borderId="1" xfId="20" applyNumberFormat="1" applyFont="1" applyBorder="1" applyAlignment="1">
      <alignment horizontal="center" vertical="center"/>
    </xf>
    <xf numFmtId="188" fontId="3" fillId="0" borderId="2" xfId="20" applyNumberFormat="1" applyFont="1" applyBorder="1" applyAlignment="1">
      <alignment horizontal="center" vertical="center"/>
    </xf>
    <xf numFmtId="188" fontId="4" fillId="0" borderId="3" xfId="20" applyNumberFormat="1" applyFont="1" applyBorder="1" applyAlignment="1">
      <alignment horizontal="center" vertical="center"/>
    </xf>
    <xf numFmtId="49" fontId="3" fillId="0" borderId="0" xfId="20" applyNumberFormat="1" applyFont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189" fontId="6" fillId="0" borderId="7" xfId="20" applyNumberFormat="1" applyFont="1" applyBorder="1" applyAlignment="1">
      <alignment horizontal="center" vertical="center"/>
    </xf>
    <xf numFmtId="189" fontId="6" fillId="0" borderId="8" xfId="20" applyNumberFormat="1" applyFont="1" applyBorder="1" applyAlignment="1">
      <alignment horizontal="distributed" vertical="center"/>
    </xf>
    <xf numFmtId="0" fontId="7" fillId="0" borderId="0" xfId="20" applyFont="1" applyAlignment="1">
      <alignment horizontal="distributed" vertical="center"/>
    </xf>
    <xf numFmtId="0" fontId="3" fillId="0" borderId="0" xfId="20" applyFont="1" applyAlignment="1">
      <alignment horizontal="left" vertical="center"/>
    </xf>
    <xf numFmtId="0" fontId="7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8" fillId="0" borderId="0" xfId="21" applyFont="1"/>
    <xf numFmtId="188" fontId="3" fillId="0" borderId="0" xfId="20" applyNumberFormat="1" applyFont="1" applyAlignment="1">
      <alignment horizontal="distributed" vertical="center"/>
    </xf>
    <xf numFmtId="0" fontId="3" fillId="0" borderId="9" xfId="20" applyFont="1" applyBorder="1" applyAlignment="1">
      <alignment vertical="center"/>
    </xf>
    <xf numFmtId="0" fontId="3" fillId="0" borderId="0" xfId="20" applyFont="1" applyAlignment="1">
      <alignment vertical="center"/>
    </xf>
    <xf numFmtId="0" fontId="9" fillId="0" borderId="0" xfId="20" applyFont="1" applyAlignment="1">
      <alignment horizontal="center"/>
    </xf>
    <xf numFmtId="0" fontId="10" fillId="0" borderId="10" xfId="20" applyFont="1" applyBorder="1" applyAlignment="1">
      <alignment horizontal="distributed" vertical="center"/>
    </xf>
    <xf numFmtId="0" fontId="10" fillId="0" borderId="11" xfId="20" applyFont="1" applyBorder="1" applyAlignment="1">
      <alignment horizontal="center" vertical="center" wrapText="1"/>
    </xf>
    <xf numFmtId="0" fontId="10" fillId="0" borderId="12" xfId="20" applyFont="1" applyBorder="1" applyAlignment="1">
      <alignment horizontal="center" vertical="center" wrapText="1"/>
    </xf>
    <xf numFmtId="190" fontId="11" fillId="0" borderId="13" xfId="20" applyNumberFormat="1" applyFont="1" applyBorder="1"/>
    <xf numFmtId="190" fontId="12" fillId="0" borderId="14" xfId="20" applyNumberFormat="1" applyFont="1" applyBorder="1"/>
    <xf numFmtId="190" fontId="12" fillId="0" borderId="15" xfId="20" applyNumberFormat="1" applyFont="1" applyBorder="1"/>
    <xf numFmtId="0" fontId="7" fillId="0" borderId="0" xfId="20" applyFont="1" applyAlignment="1">
      <alignment horizontal="left" vertical="center"/>
    </xf>
    <xf numFmtId="0" fontId="7" fillId="0" borderId="0" xfId="20" applyFont="1" applyAlignment="1">
      <alignment horizontal="left" vertical="top"/>
    </xf>
    <xf numFmtId="0" fontId="0" fillId="0" borderId="0" xfId="21" applyFont="1"/>
    <xf numFmtId="0" fontId="10" fillId="0" borderId="16" xfId="20" applyFont="1" applyBorder="1" applyAlignment="1">
      <alignment horizontal="distributed" vertical="center"/>
    </xf>
    <xf numFmtId="0" fontId="10" fillId="0" borderId="17" xfId="20" applyFont="1" applyBorder="1" applyAlignment="1">
      <alignment horizontal="center" vertical="center" wrapText="1"/>
    </xf>
    <xf numFmtId="0" fontId="10" fillId="0" borderId="18" xfId="20" applyFont="1" applyBorder="1" applyAlignment="1">
      <alignment horizontal="center" vertical="center" wrapText="1"/>
    </xf>
    <xf numFmtId="190" fontId="11" fillId="0" borderId="19" xfId="20" applyNumberFormat="1" applyFont="1" applyBorder="1"/>
    <xf numFmtId="190" fontId="12" fillId="0" borderId="20" xfId="20" applyNumberFormat="1" applyFont="1" applyBorder="1"/>
    <xf numFmtId="190" fontId="12" fillId="0" borderId="21" xfId="20" applyNumberFormat="1" applyFont="1" applyBorder="1"/>
    <xf numFmtId="0" fontId="3" fillId="0" borderId="0" xfId="20" applyFont="1"/>
    <xf numFmtId="0" fontId="3" fillId="0" borderId="0" xfId="20" applyFont="1" applyAlignment="1">
      <alignment vertical="center" wrapText="1"/>
    </xf>
    <xf numFmtId="0" fontId="10" fillId="0" borderId="22" xfId="20" applyFont="1" applyBorder="1" applyAlignment="1">
      <alignment horizontal="center" vertical="center" wrapText="1"/>
    </xf>
    <xf numFmtId="0" fontId="10" fillId="0" borderId="23" xfId="20" applyFont="1" applyBorder="1" applyAlignment="1">
      <alignment horizontal="center" vertical="center" wrapText="1"/>
    </xf>
    <xf numFmtId="191" fontId="11" fillId="0" borderId="19" xfId="20" applyNumberFormat="1" applyFont="1" applyBorder="1"/>
    <xf numFmtId="191" fontId="11" fillId="0" borderId="20" xfId="20" applyNumberFormat="1" applyFont="1" applyBorder="1"/>
    <xf numFmtId="191" fontId="11" fillId="0" borderId="21" xfId="20" applyNumberFormat="1" applyFont="1" applyBorder="1"/>
    <xf numFmtId="0" fontId="3" fillId="0" borderId="0" xfId="20" applyFont="1" applyAlignment="1">
      <alignment wrapText="1"/>
    </xf>
    <xf numFmtId="0" fontId="10" fillId="0" borderId="24" xfId="20" applyFont="1" applyBorder="1" applyAlignment="1">
      <alignment horizontal="distributed" vertical="center"/>
    </xf>
    <xf numFmtId="0" fontId="10" fillId="0" borderId="25" xfId="20" applyFont="1" applyBorder="1" applyAlignment="1">
      <alignment horizontal="center" vertical="center" wrapText="1"/>
    </xf>
    <xf numFmtId="191" fontId="12" fillId="0" borderId="19" xfId="20" applyNumberFormat="1" applyFont="1" applyBorder="1"/>
    <xf numFmtId="191" fontId="12" fillId="0" borderId="20" xfId="20" applyNumberFormat="1" applyFont="1" applyBorder="1"/>
    <xf numFmtId="191" fontId="12" fillId="0" borderId="21" xfId="20" applyNumberFormat="1" applyFont="1" applyBorder="1"/>
    <xf numFmtId="0" fontId="7" fillId="0" borderId="0" xfId="20" applyFont="1"/>
    <xf numFmtId="0" fontId="3" fillId="0" borderId="0" xfId="20" applyFont="1" applyAlignment="1">
      <alignment horizontal="right" vertical="center"/>
    </xf>
    <xf numFmtId="0" fontId="10" fillId="0" borderId="26" xfId="20" applyFont="1" applyBorder="1" applyAlignment="1">
      <alignment horizontal="distributed" vertical="center" wrapText="1"/>
    </xf>
    <xf numFmtId="0" fontId="10" fillId="0" borderId="27" xfId="20" applyFont="1" applyBorder="1" applyAlignment="1">
      <alignment horizontal="center" vertical="center" wrapText="1"/>
    </xf>
    <xf numFmtId="0" fontId="7" fillId="0" borderId="0" xfId="20" applyFont="1" applyAlignment="1">
      <alignment horizontal="left"/>
    </xf>
    <xf numFmtId="0" fontId="10" fillId="0" borderId="16" xfId="20" applyFont="1" applyBorder="1" applyAlignment="1">
      <alignment horizontal="distributed" vertical="center" wrapText="1"/>
    </xf>
    <xf numFmtId="0" fontId="10" fillId="0" borderId="24" xfId="20" applyFont="1" applyBorder="1" applyAlignment="1">
      <alignment horizontal="distributed" vertical="center" wrapText="1"/>
    </xf>
    <xf numFmtId="0" fontId="10" fillId="0" borderId="26" xfId="20" applyFont="1" applyBorder="1" applyAlignment="1">
      <alignment horizontal="distributed" vertical="center"/>
    </xf>
    <xf numFmtId="49" fontId="3" fillId="0" borderId="28" xfId="20" applyNumberFormat="1" applyFont="1" applyBorder="1" applyAlignment="1">
      <alignment horizontal="center"/>
    </xf>
    <xf numFmtId="0" fontId="3" fillId="0" borderId="0" xfId="20" applyFont="1" applyAlignment="1">
      <alignment horizontal="left"/>
    </xf>
    <xf numFmtId="0" fontId="3" fillId="0" borderId="28" xfId="20" applyFont="1" applyBorder="1" applyAlignment="1">
      <alignment horizontal="center"/>
    </xf>
    <xf numFmtId="192" fontId="11" fillId="0" borderId="19" xfId="20" applyNumberFormat="1" applyFont="1" applyBorder="1"/>
    <xf numFmtId="192" fontId="11" fillId="0" borderId="20" xfId="20" applyNumberFormat="1" applyFont="1" applyBorder="1"/>
    <xf numFmtId="192" fontId="11" fillId="0" borderId="21" xfId="20" applyNumberFormat="1" applyFont="1" applyBorder="1"/>
    <xf numFmtId="0" fontId="3" fillId="0" borderId="0" xfId="20" applyFont="1" applyAlignment="1">
      <alignment horizontal="center" vertical="center"/>
    </xf>
    <xf numFmtId="0" fontId="10" fillId="0" borderId="26" xfId="20" applyFont="1" applyBorder="1" applyAlignment="1">
      <alignment horizontal="center" vertical="center" wrapText="1"/>
    </xf>
    <xf numFmtId="0" fontId="10" fillId="0" borderId="24" xfId="20" applyFont="1" applyBorder="1" applyAlignment="1">
      <alignment horizontal="center" vertical="center" wrapText="1"/>
    </xf>
    <xf numFmtId="0" fontId="10" fillId="0" borderId="26" xfId="20" applyFont="1" applyBorder="1" applyAlignment="1">
      <alignment horizontal="distributed" vertical="center" wrapText="1" indent="1"/>
    </xf>
    <xf numFmtId="0" fontId="10" fillId="0" borderId="16" xfId="20" applyFont="1" applyBorder="1" applyAlignment="1">
      <alignment horizontal="distributed" vertical="center" wrapText="1" indent="1"/>
    </xf>
    <xf numFmtId="0" fontId="10" fillId="0" borderId="24" xfId="20" applyFont="1" applyBorder="1" applyAlignment="1">
      <alignment horizontal="distributed" vertical="center" wrapText="1" indent="1"/>
    </xf>
    <xf numFmtId="191" fontId="11" fillId="0" borderId="20" xfId="20" applyNumberFormat="1" applyFont="1" applyBorder="1" applyAlignment="1">
      <alignment horizontal="right"/>
    </xf>
    <xf numFmtId="191" fontId="11" fillId="0" borderId="21" xfId="20" applyNumberFormat="1" applyFont="1" applyBorder="1" applyAlignment="1">
      <alignment horizontal="right"/>
    </xf>
    <xf numFmtId="0" fontId="13" fillId="0" borderId="0" xfId="20" applyFont="1"/>
    <xf numFmtId="0" fontId="7" fillId="0" borderId="0" xfId="20" applyFont="1" applyAlignment="1">
      <alignment horizontal="right" vertical="center"/>
    </xf>
    <xf numFmtId="0" fontId="3" fillId="0" borderId="29" xfId="20" applyFont="1" applyBorder="1" applyAlignment="1">
      <alignment horizontal="center" vertical="center"/>
    </xf>
    <xf numFmtId="0" fontId="3" fillId="0" borderId="30" xfId="20" applyFont="1" applyBorder="1" applyAlignment="1">
      <alignment horizontal="center" vertical="center"/>
    </xf>
    <xf numFmtId="0" fontId="10" fillId="0" borderId="31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center"/>
    </xf>
    <xf numFmtId="0" fontId="3" fillId="0" borderId="32" xfId="20" applyFont="1" applyBorder="1" applyAlignment="1">
      <alignment horizontal="center" vertical="center"/>
    </xf>
    <xf numFmtId="0" fontId="10" fillId="0" borderId="26" xfId="20" applyFont="1" applyBorder="1" applyAlignment="1">
      <alignment horizontal="distributed" vertical="center" indent="1"/>
    </xf>
    <xf numFmtId="0" fontId="8" fillId="0" borderId="0" xfId="20" applyFont="1" applyAlignment="1">
      <alignment horizontal="left"/>
    </xf>
    <xf numFmtId="0" fontId="7" fillId="0" borderId="33" xfId="20" applyFont="1" applyBorder="1" applyAlignment="1">
      <alignment horizontal="center" vertical="center"/>
    </xf>
    <xf numFmtId="0" fontId="3" fillId="0" borderId="33" xfId="20" applyFont="1" applyBorder="1" applyAlignment="1">
      <alignment horizontal="center" vertical="center"/>
    </xf>
    <xf numFmtId="0" fontId="10" fillId="0" borderId="16" xfId="20" applyFont="1" applyBorder="1" applyAlignment="1">
      <alignment horizontal="distributed" vertical="center" indent="1"/>
    </xf>
    <xf numFmtId="0" fontId="7" fillId="0" borderId="34" xfId="20" applyFont="1" applyBorder="1" applyAlignment="1">
      <alignment horizontal="center" vertical="center"/>
    </xf>
    <xf numFmtId="0" fontId="3" fillId="0" borderId="34" xfId="20" applyFont="1" applyBorder="1" applyAlignment="1">
      <alignment horizontal="center" vertical="center"/>
    </xf>
    <xf numFmtId="0" fontId="10" fillId="0" borderId="35" xfId="20" applyFont="1" applyBorder="1" applyAlignment="1">
      <alignment horizontal="center" vertical="center" wrapText="1"/>
    </xf>
    <xf numFmtId="0" fontId="10" fillId="0" borderId="36" xfId="20" applyFont="1" applyBorder="1" applyAlignment="1">
      <alignment horizontal="center" vertical="center" wrapText="1"/>
    </xf>
    <xf numFmtId="190" fontId="11" fillId="0" borderId="26" xfId="20" applyNumberFormat="1" applyFont="1" applyBorder="1"/>
    <xf numFmtId="190" fontId="12" fillId="0" borderId="17" xfId="20" applyNumberFormat="1" applyFont="1" applyBorder="1"/>
    <xf numFmtId="190" fontId="12" fillId="0" borderId="37" xfId="20" applyNumberFormat="1" applyFont="1" applyBorder="1"/>
    <xf numFmtId="0" fontId="5" fillId="0" borderId="0" xfId="20" applyFont="1" applyAlignment="1">
      <alignment horizontal="right" vertical="center"/>
    </xf>
    <xf numFmtId="0" fontId="2" fillId="0" borderId="0" xfId="22" applyFont="1" applyAlignment="1">
      <alignment vertical="center"/>
    </xf>
    <xf numFmtId="0" fontId="0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  <cellStyle name="一般 1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workbookViewId="0" topLeftCell="A1">
      <selection activeCell="Q17" sqref="Q17"/>
    </sheetView>
  </sheetViews>
  <sheetFormatPr defaultColWidth="9.28125" defaultRowHeight="15"/>
  <cols>
    <col min="1" max="1" width="19.7109375" style="0" customWidth="1"/>
    <col min="2" max="2" width="9.57421875" style="0" customWidth="1"/>
    <col min="3" max="3" width="9.8515625" style="0" customWidth="1"/>
    <col min="4" max="4" width="9.421875" style="0" customWidth="1"/>
    <col min="5" max="5" width="10.140625" style="0" customWidth="1"/>
    <col min="6" max="6" width="10.421875" style="0" customWidth="1"/>
    <col min="7" max="7" width="9.57421875" style="0" customWidth="1"/>
    <col min="8" max="8" width="8.57421875" style="0" customWidth="1"/>
    <col min="9" max="10" width="10.140625" style="0" customWidth="1"/>
    <col min="11" max="11" width="8.8515625" style="0" customWidth="1"/>
    <col min="12" max="12" width="9.28125" style="0" customWidth="1"/>
    <col min="13" max="13" width="12.8515625" style="0" customWidth="1"/>
    <col min="14" max="14" width="8.57421875" style="0" customWidth="1"/>
    <col min="15" max="15" width="12.140625" style="0" customWidth="1"/>
    <col min="16" max="16" width="17.7109375" style="0" customWidth="1"/>
    <col min="17" max="17" width="5.57421875" style="0" customWidth="1"/>
    <col min="18" max="18" width="11.57421875" style="0" customWidth="1"/>
    <col min="19" max="19" width="8.57421875" style="0" customWidth="1"/>
    <col min="20" max="20" width="16.421875" style="0" customWidth="1"/>
    <col min="21" max="21" width="12.421875" style="0" customWidth="1"/>
    <col min="22" max="22" width="9.28125" style="0" customWidth="1"/>
    <col min="23" max="23" width="8.28125" style="0" customWidth="1"/>
    <col min="24" max="24" width="9.57421875" style="0" customWidth="1"/>
    <col min="25" max="25" width="6.8515625" style="0" customWidth="1"/>
    <col min="26" max="26" width="9.57421875" style="0" customWidth="1"/>
  </cols>
  <sheetData>
    <row r="1" spans="1:26" ht="15">
      <c r="A1" s="4" t="s">
        <v>0</v>
      </c>
      <c r="B1" s="20"/>
      <c r="C1" s="21"/>
      <c r="D1" s="39"/>
      <c r="E1" s="39"/>
      <c r="F1" s="39"/>
      <c r="G1" s="39"/>
      <c r="H1" s="39"/>
      <c r="I1" s="39"/>
      <c r="J1" s="39"/>
      <c r="K1" s="39"/>
      <c r="L1" s="39"/>
      <c r="M1" s="21"/>
      <c r="N1" s="21"/>
      <c r="O1" s="21"/>
      <c r="P1" s="21"/>
      <c r="Q1" s="21"/>
      <c r="R1" s="21"/>
      <c r="S1" s="21"/>
      <c r="T1" s="21"/>
      <c r="U1" s="21"/>
      <c r="V1" s="75" t="s">
        <v>45</v>
      </c>
      <c r="W1" s="78" t="s">
        <v>48</v>
      </c>
      <c r="X1" s="82"/>
      <c r="Y1" s="82"/>
      <c r="Z1" s="85"/>
    </row>
    <row r="2" spans="1:26" ht="15">
      <c r="A2" s="5" t="s">
        <v>1</v>
      </c>
      <c r="B2" s="21" t="s">
        <v>17</v>
      </c>
      <c r="C2" s="21"/>
      <c r="D2" s="39"/>
      <c r="E2" s="39"/>
      <c r="F2" s="39"/>
      <c r="G2" s="39"/>
      <c r="H2" s="39"/>
      <c r="I2" s="39"/>
      <c r="J2" s="39"/>
      <c r="K2" s="39"/>
      <c r="L2" s="39"/>
      <c r="M2" s="21"/>
      <c r="N2" s="21"/>
      <c r="O2" s="21"/>
      <c r="P2" s="21"/>
      <c r="Q2" s="21"/>
      <c r="R2" s="21"/>
      <c r="S2" s="21"/>
      <c r="T2" s="21"/>
      <c r="U2" s="52"/>
      <c r="V2" s="76" t="s">
        <v>46</v>
      </c>
      <c r="W2" s="79" t="s">
        <v>49</v>
      </c>
      <c r="X2" s="83"/>
      <c r="Y2" s="83"/>
      <c r="Z2" s="86"/>
    </row>
    <row r="3" spans="1:26" ht="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>
      <c r="A4" s="7"/>
      <c r="B4" s="22"/>
      <c r="C4" s="22"/>
      <c r="D4" s="22"/>
      <c r="E4" s="22"/>
      <c r="F4" s="22"/>
      <c r="G4" s="22"/>
      <c r="H4" s="22"/>
      <c r="I4" s="22"/>
      <c r="J4" s="22"/>
      <c r="K4" s="59" t="s">
        <v>29</v>
      </c>
      <c r="L4" s="61"/>
      <c r="M4" s="6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28.5" customHeight="1">
      <c r="A5" s="8" t="s">
        <v>3</v>
      </c>
      <c r="B5" s="23" t="s">
        <v>18</v>
      </c>
      <c r="C5" s="32"/>
      <c r="D5" s="32"/>
      <c r="E5" s="46"/>
      <c r="F5" s="53" t="s">
        <v>25</v>
      </c>
      <c r="G5" s="56"/>
      <c r="H5" s="56"/>
      <c r="I5" s="57"/>
      <c r="J5" s="58" t="s">
        <v>28</v>
      </c>
      <c r="K5" s="32"/>
      <c r="L5" s="32"/>
      <c r="M5" s="46"/>
      <c r="N5" s="66" t="s">
        <v>32</v>
      </c>
      <c r="O5" s="67"/>
      <c r="P5" s="53" t="s">
        <v>35</v>
      </c>
      <c r="Q5" s="56"/>
      <c r="R5" s="57"/>
      <c r="S5" s="68" t="s">
        <v>41</v>
      </c>
      <c r="T5" s="69"/>
      <c r="U5" s="70"/>
      <c r="V5" s="77" t="s">
        <v>47</v>
      </c>
      <c r="W5" s="80" t="s">
        <v>50</v>
      </c>
      <c r="X5" s="84"/>
      <c r="Y5" s="84"/>
      <c r="Z5" s="84"/>
    </row>
    <row r="6" spans="1:26" ht="16.5" customHeight="1">
      <c r="A6" s="9"/>
      <c r="B6" s="24" t="s">
        <v>19</v>
      </c>
      <c r="C6" s="33" t="s">
        <v>20</v>
      </c>
      <c r="D6" s="40"/>
      <c r="E6" s="47"/>
      <c r="F6" s="54" t="s">
        <v>26</v>
      </c>
      <c r="G6" s="33" t="s">
        <v>27</v>
      </c>
      <c r="H6" s="40"/>
      <c r="I6" s="47"/>
      <c r="J6" s="54" t="s">
        <v>26</v>
      </c>
      <c r="K6" s="33" t="s">
        <v>27</v>
      </c>
      <c r="L6" s="40"/>
      <c r="M6" s="47"/>
      <c r="N6" s="54" t="s">
        <v>33</v>
      </c>
      <c r="O6" s="54" t="s">
        <v>34</v>
      </c>
      <c r="P6" s="54" t="s">
        <v>36</v>
      </c>
      <c r="Q6" s="33" t="s">
        <v>37</v>
      </c>
      <c r="R6" s="47"/>
      <c r="S6" s="54" t="s">
        <v>42</v>
      </c>
      <c r="T6" s="54" t="s">
        <v>43</v>
      </c>
      <c r="U6" s="54" t="s">
        <v>44</v>
      </c>
      <c r="V6" s="41"/>
      <c r="W6" s="54" t="s">
        <v>36</v>
      </c>
      <c r="X6" s="54" t="s">
        <v>51</v>
      </c>
      <c r="Y6" s="54" t="s">
        <v>52</v>
      </c>
      <c r="Z6" s="87" t="s">
        <v>53</v>
      </c>
    </row>
    <row r="7" spans="1:26" ht="15">
      <c r="A7" s="10"/>
      <c r="B7" s="25"/>
      <c r="C7" s="34" t="s">
        <v>21</v>
      </c>
      <c r="D7" s="41" t="s">
        <v>22</v>
      </c>
      <c r="E7" s="34" t="s">
        <v>23</v>
      </c>
      <c r="F7" s="34"/>
      <c r="G7" s="34" t="s">
        <v>21</v>
      </c>
      <c r="H7" s="34" t="s">
        <v>22</v>
      </c>
      <c r="I7" s="34" t="s">
        <v>23</v>
      </c>
      <c r="J7" s="34"/>
      <c r="K7" s="34" t="s">
        <v>21</v>
      </c>
      <c r="L7" s="34" t="s">
        <v>22</v>
      </c>
      <c r="M7" s="34" t="s">
        <v>23</v>
      </c>
      <c r="N7" s="34"/>
      <c r="O7" s="34"/>
      <c r="P7" s="34"/>
      <c r="Q7" s="34" t="s">
        <v>38</v>
      </c>
      <c r="R7" s="34" t="s">
        <v>40</v>
      </c>
      <c r="S7" s="34"/>
      <c r="T7" s="34"/>
      <c r="U7" s="34"/>
      <c r="V7" s="34"/>
      <c r="W7" s="34"/>
      <c r="X7" s="34"/>
      <c r="Y7" s="34"/>
      <c r="Z7" s="88"/>
    </row>
    <row r="8" spans="1:26" ht="17.7" customHeight="1">
      <c r="A8" s="11" t="s">
        <v>4</v>
      </c>
      <c r="B8" s="26">
        <f>SUM(B9:B17)</f>
        <v>6937</v>
      </c>
      <c r="C8" s="35">
        <f>SUM(C9:C17)</f>
        <v>6552</v>
      </c>
      <c r="D8" s="42">
        <f>IF(B8=0,0,(C8/B8)*100)</f>
        <v>94.4500504540868</v>
      </c>
      <c r="E8" s="48">
        <f>'原始'!E15</f>
        <v>-3.3</v>
      </c>
      <c r="F8" s="35">
        <f>SUM(F9:F17)</f>
        <v>6937</v>
      </c>
      <c r="G8" s="35">
        <f>SUM(G9:G17)</f>
        <v>6557</v>
      </c>
      <c r="H8" s="42">
        <f>IF(F8=0,0,(G8/F8)*100)</f>
        <v>94.5221277209168</v>
      </c>
      <c r="I8" s="48">
        <f>'原始'!I15</f>
        <v>-3.65</v>
      </c>
      <c r="J8" s="35">
        <f>SUM(J9:J17)</f>
        <v>2211</v>
      </c>
      <c r="K8" s="35">
        <f>SUM(K9:K17)</f>
        <v>2194</v>
      </c>
      <c r="L8" s="62">
        <f>IF(J8=0,0,(K8/J8)*100)</f>
        <v>99.2311171415649</v>
      </c>
      <c r="M8" s="48">
        <f>'原始'!M15</f>
        <v>-0.52</v>
      </c>
      <c r="N8" s="35">
        <f>SUM(N9:N17)</f>
        <v>138</v>
      </c>
      <c r="O8" s="35">
        <f>SUM(O9:O17)</f>
        <v>1295</v>
      </c>
      <c r="P8" s="35">
        <f>SUM(P9:P17)</f>
        <v>134</v>
      </c>
      <c r="Q8" s="35">
        <f>SUM(Q9:Q17)</f>
        <v>0</v>
      </c>
      <c r="R8" s="35">
        <f>SUM(R9:R17)</f>
        <v>0</v>
      </c>
      <c r="S8" s="35">
        <f>SUM(S9:S17)</f>
        <v>0</v>
      </c>
      <c r="T8" s="35">
        <f>SUM(T9:T17)</f>
        <v>0</v>
      </c>
      <c r="U8" s="42">
        <f>IF(OR(R8=0,T8=0),0,(T8/R8)*100)</f>
        <v>0</v>
      </c>
      <c r="V8" s="35">
        <f>SUM(V9:V17)</f>
        <v>0</v>
      </c>
      <c r="W8" s="35">
        <f>SUM(W9:W17)</f>
        <v>134</v>
      </c>
      <c r="X8" s="35">
        <f>SUM(X9:X17)</f>
        <v>-14</v>
      </c>
      <c r="Y8" s="35">
        <f>SUM(Y9:Y17)</f>
        <v>0</v>
      </c>
      <c r="Z8" s="89">
        <f>SUM(Z9:Z17)</f>
        <v>-5</v>
      </c>
    </row>
    <row r="9" spans="1:26" ht="17.7" customHeight="1">
      <c r="A9" s="11" t="s">
        <v>5</v>
      </c>
      <c r="B9" s="27">
        <f>'原始'!B16</f>
        <v>905</v>
      </c>
      <c r="C9" s="36">
        <f>'原始'!C16</f>
        <v>890</v>
      </c>
      <c r="D9" s="43">
        <f>IF(B9=0,0,(C9/B9)*100)</f>
        <v>98.3425414364641</v>
      </c>
      <c r="E9" s="49">
        <f>'原始'!E16</f>
        <v>-0.76</v>
      </c>
      <c r="F9" s="36">
        <f>'原始'!F16</f>
        <v>905</v>
      </c>
      <c r="G9" s="36">
        <f>'原始'!G16</f>
        <v>890</v>
      </c>
      <c r="H9" s="43">
        <f>IF(F9=0,0,(G9/F9)*100)</f>
        <v>98.3425414364641</v>
      </c>
      <c r="I9" s="49">
        <f>'原始'!I16</f>
        <v>-0.76</v>
      </c>
      <c r="J9" s="36">
        <f>'原始'!J16</f>
        <v>96</v>
      </c>
      <c r="K9" s="36">
        <f>'原始'!K16</f>
        <v>95</v>
      </c>
      <c r="L9" s="63">
        <f>IF(J9=0,0,(K9/J9)*100)</f>
        <v>98.9583333333333</v>
      </c>
      <c r="M9" s="49">
        <f>'原始'!M16</f>
        <v>-1.04</v>
      </c>
      <c r="N9" s="36">
        <f>'原始'!N16</f>
        <v>25</v>
      </c>
      <c r="O9" s="36">
        <f>'原始'!O16</f>
        <v>274</v>
      </c>
      <c r="P9" s="36">
        <f>'原始'!P16</f>
        <v>3</v>
      </c>
      <c r="Q9" s="36">
        <f>'原始'!Q16</f>
        <v>0</v>
      </c>
      <c r="R9" s="36">
        <f>'原始'!R16</f>
        <v>0</v>
      </c>
      <c r="S9" s="36">
        <f>'原始'!S16</f>
        <v>0</v>
      </c>
      <c r="T9" s="36">
        <f>'原始'!T16</f>
        <v>0</v>
      </c>
      <c r="U9" s="71">
        <f>IF(OR(R9=0,T9=0),0,(T9/R9)*100)</f>
        <v>0</v>
      </c>
      <c r="V9" s="36">
        <f>'原始'!V16</f>
        <v>0</v>
      </c>
      <c r="W9" s="36">
        <f>'原始'!W16</f>
        <v>3</v>
      </c>
      <c r="X9" s="36">
        <f>'原始'!X16</f>
        <v>-14</v>
      </c>
      <c r="Y9" s="36">
        <f>'原始'!Y16</f>
        <v>0</v>
      </c>
      <c r="Z9" s="90">
        <f>'原始'!Z16</f>
        <v>0</v>
      </c>
    </row>
    <row r="10" spans="1:26" ht="17.7" customHeight="1">
      <c r="A10" s="11" t="s">
        <v>6</v>
      </c>
      <c r="B10" s="27">
        <f>'原始'!B18</f>
        <v>194</v>
      </c>
      <c r="C10" s="36">
        <f>'原始'!C18</f>
        <v>194</v>
      </c>
      <c r="D10" s="43">
        <f>IF(B10=0,0,(C10/B10)*100)</f>
        <v>100</v>
      </c>
      <c r="E10" s="49">
        <f>'原始'!E18</f>
        <v>0</v>
      </c>
      <c r="F10" s="36">
        <f>'原始'!F18</f>
        <v>194</v>
      </c>
      <c r="G10" s="36">
        <f>'原始'!G18</f>
        <v>194</v>
      </c>
      <c r="H10" s="43">
        <f>IF(F10=0,0,(G10/F10)*100)</f>
        <v>100</v>
      </c>
      <c r="I10" s="49">
        <f>'原始'!I18</f>
        <v>0</v>
      </c>
      <c r="J10" s="36">
        <f>'原始'!J18</f>
        <v>3</v>
      </c>
      <c r="K10" s="36">
        <f>'原始'!K18</f>
        <v>3</v>
      </c>
      <c r="L10" s="63">
        <f>IF(J10=0,0,(K10/J10)*100)</f>
        <v>100</v>
      </c>
      <c r="M10" s="49">
        <f>'原始'!M18</f>
        <v>0</v>
      </c>
      <c r="N10" s="36">
        <f>'原始'!N18</f>
        <v>0</v>
      </c>
      <c r="O10" s="36">
        <f>'原始'!O18</f>
        <v>0</v>
      </c>
      <c r="P10" s="36">
        <f>'原始'!P18</f>
        <v>3</v>
      </c>
      <c r="Q10" s="36">
        <f>'原始'!Q18</f>
        <v>0</v>
      </c>
      <c r="R10" s="36">
        <f>'原始'!R18</f>
        <v>0</v>
      </c>
      <c r="S10" s="36">
        <f>'原始'!S18</f>
        <v>0</v>
      </c>
      <c r="T10" s="36">
        <f>'原始'!T18</f>
        <v>0</v>
      </c>
      <c r="U10" s="71">
        <f>IF(OR(R10=0,T10=0),0,(T10/R10)*100)</f>
        <v>0</v>
      </c>
      <c r="V10" s="36">
        <f>'原始'!V18</f>
        <v>0</v>
      </c>
      <c r="W10" s="36">
        <f>'原始'!W18</f>
        <v>3</v>
      </c>
      <c r="X10" s="36">
        <f>'原始'!X18</f>
        <v>-6</v>
      </c>
      <c r="Y10" s="36">
        <f>'原始'!Y18</f>
        <v>0</v>
      </c>
      <c r="Z10" s="90">
        <f>'原始'!Z18</f>
        <v>0</v>
      </c>
    </row>
    <row r="11" spans="1:26" ht="17.7" customHeight="1">
      <c r="A11" s="11" t="s">
        <v>7</v>
      </c>
      <c r="B11" s="27">
        <f>'原始'!B20</f>
        <v>1036</v>
      </c>
      <c r="C11" s="36">
        <f>'原始'!C20</f>
        <v>786</v>
      </c>
      <c r="D11" s="43">
        <f>IF(B11=0,0,(C11/B11)*100)</f>
        <v>75.8687258687259</v>
      </c>
      <c r="E11" s="49">
        <f>'原始'!E20</f>
        <v>-23.83</v>
      </c>
      <c r="F11" s="36">
        <f>'原始'!F20</f>
        <v>1036</v>
      </c>
      <c r="G11" s="36">
        <f>'原始'!G20</f>
        <v>786</v>
      </c>
      <c r="H11" s="43">
        <f>IF(F11=0,0,(G11/F11)*100)</f>
        <v>75.8687258687259</v>
      </c>
      <c r="I11" s="49">
        <f>'原始'!I20</f>
        <v>-23.62</v>
      </c>
      <c r="J11" s="36">
        <f>'原始'!J20</f>
        <v>187</v>
      </c>
      <c r="K11" s="36">
        <f>'原始'!K20</f>
        <v>186</v>
      </c>
      <c r="L11" s="63">
        <f>IF(J11=0,0,(K11/J11)*100)</f>
        <v>99.4652406417112</v>
      </c>
      <c r="M11" s="49">
        <f>'原始'!M20</f>
        <v>0.06</v>
      </c>
      <c r="N11" s="36">
        <f>'原始'!N20</f>
        <v>10</v>
      </c>
      <c r="O11" s="36">
        <f>'原始'!O20</f>
        <v>106</v>
      </c>
      <c r="P11" s="36">
        <f>'原始'!P20</f>
        <v>7</v>
      </c>
      <c r="Q11" s="36">
        <f>'原始'!Q20</f>
        <v>0</v>
      </c>
      <c r="R11" s="36">
        <f>'原始'!R20</f>
        <v>0</v>
      </c>
      <c r="S11" s="36">
        <f>'原始'!S20</f>
        <v>0</v>
      </c>
      <c r="T11" s="36">
        <f>'原始'!T20</f>
        <v>0</v>
      </c>
      <c r="U11" s="71">
        <f>IF(OR(R11=0,T11=0),0,(T11/R11)*100)</f>
        <v>0</v>
      </c>
      <c r="V11" s="36">
        <f>'原始'!V20</f>
        <v>0</v>
      </c>
      <c r="W11" s="36">
        <f>'原始'!W20</f>
        <v>7</v>
      </c>
      <c r="X11" s="36">
        <f>'原始'!X20</f>
        <v>1</v>
      </c>
      <c r="Y11" s="36">
        <f>'原始'!Y20</f>
        <v>0</v>
      </c>
      <c r="Z11" s="90">
        <f>'原始'!Z20</f>
        <v>0</v>
      </c>
    </row>
    <row r="12" spans="1:26" ht="17.7" customHeight="1">
      <c r="A12" s="11" t="s">
        <v>8</v>
      </c>
      <c r="B12" s="27">
        <f>'原始'!B22</f>
        <v>771</v>
      </c>
      <c r="C12" s="36">
        <f>'原始'!C22</f>
        <v>762</v>
      </c>
      <c r="D12" s="43">
        <f>IF(B12=0,0,(C12/B12)*100)</f>
        <v>98.8326848249027</v>
      </c>
      <c r="E12" s="49">
        <f>'原始'!E22</f>
        <v>-0.37</v>
      </c>
      <c r="F12" s="36">
        <f>'原始'!F22</f>
        <v>771</v>
      </c>
      <c r="G12" s="36">
        <f>'原始'!G22</f>
        <v>762</v>
      </c>
      <c r="H12" s="43">
        <f>IF(F12=0,0,(G12/F12)*100)</f>
        <v>98.8326848249027</v>
      </c>
      <c r="I12" s="49">
        <f>'原始'!I22</f>
        <v>-0.37</v>
      </c>
      <c r="J12" s="36">
        <f>'原始'!J22</f>
        <v>19</v>
      </c>
      <c r="K12" s="36">
        <f>'原始'!K22</f>
        <v>19</v>
      </c>
      <c r="L12" s="63">
        <f>IF(J12=0,0,(K12/J12)*100)</f>
        <v>100</v>
      </c>
      <c r="M12" s="49">
        <f>'原始'!M22</f>
        <v>0</v>
      </c>
      <c r="N12" s="36">
        <f>'原始'!N22</f>
        <v>47</v>
      </c>
      <c r="O12" s="36">
        <f>'原始'!O22</f>
        <v>396</v>
      </c>
      <c r="P12" s="36">
        <f>'原始'!P22</f>
        <v>23</v>
      </c>
      <c r="Q12" s="36">
        <f>'原始'!Q22</f>
        <v>0</v>
      </c>
      <c r="R12" s="36">
        <f>'原始'!R22</f>
        <v>0</v>
      </c>
      <c r="S12" s="36">
        <f>'原始'!S22</f>
        <v>0</v>
      </c>
      <c r="T12" s="36">
        <f>'原始'!T22</f>
        <v>0</v>
      </c>
      <c r="U12" s="71">
        <f>IF(OR(R12=0,T12=0),0,(T12/R12)*100)</f>
        <v>0</v>
      </c>
      <c r="V12" s="36">
        <f>'原始'!V22</f>
        <v>0</v>
      </c>
      <c r="W12" s="36">
        <f>'原始'!W22</f>
        <v>23</v>
      </c>
      <c r="X12" s="36">
        <f>'原始'!X22</f>
        <v>5</v>
      </c>
      <c r="Y12" s="36">
        <f>'原始'!Y22</f>
        <v>0</v>
      </c>
      <c r="Z12" s="90">
        <f>'原始'!Z22</f>
        <v>-1</v>
      </c>
    </row>
    <row r="13" spans="1:26" ht="17.7" customHeight="1">
      <c r="A13" s="11" t="s">
        <v>9</v>
      </c>
      <c r="B13" s="27">
        <f>'原始'!B24</f>
        <v>510</v>
      </c>
      <c r="C13" s="36">
        <f>'原始'!C24</f>
        <v>507</v>
      </c>
      <c r="D13" s="43">
        <f>IF(B13=0,0,(C13/B13)*100)</f>
        <v>99.4117647058824</v>
      </c>
      <c r="E13" s="49">
        <f>'原始'!E24</f>
        <v>0.83</v>
      </c>
      <c r="F13" s="36">
        <f>'原始'!F24</f>
        <v>510</v>
      </c>
      <c r="G13" s="36">
        <f>'原始'!G24</f>
        <v>507</v>
      </c>
      <c r="H13" s="43">
        <f>IF(F13=0,0,(G13/F13)*100)</f>
        <v>99.4117647058824</v>
      </c>
      <c r="I13" s="49">
        <f>'原始'!I24</f>
        <v>0.83</v>
      </c>
      <c r="J13" s="36">
        <f>'原始'!J24</f>
        <v>3</v>
      </c>
      <c r="K13" s="36">
        <f>'原始'!K24</f>
        <v>3</v>
      </c>
      <c r="L13" s="63">
        <f>IF(J13=0,0,(K13/J13)*100)</f>
        <v>100</v>
      </c>
      <c r="M13" s="49">
        <f>'原始'!M24</f>
        <v>0</v>
      </c>
      <c r="N13" s="36">
        <f>'原始'!N24</f>
        <v>1</v>
      </c>
      <c r="O13" s="36">
        <f>'原始'!O24</f>
        <v>2</v>
      </c>
      <c r="P13" s="36">
        <f>'原始'!P24</f>
        <v>3</v>
      </c>
      <c r="Q13" s="36">
        <f>'原始'!Q24</f>
        <v>0</v>
      </c>
      <c r="R13" s="36">
        <f>'原始'!R24</f>
        <v>0</v>
      </c>
      <c r="S13" s="36">
        <f>'原始'!S24</f>
        <v>0</v>
      </c>
      <c r="T13" s="36">
        <f>'原始'!T24</f>
        <v>0</v>
      </c>
      <c r="U13" s="71">
        <f>IF(OR(R13=0,T13=0),0,(T13/R13)*100)</f>
        <v>0</v>
      </c>
      <c r="V13" s="36">
        <f>'原始'!V24</f>
        <v>0</v>
      </c>
      <c r="W13" s="36">
        <f>'原始'!W24</f>
        <v>3</v>
      </c>
      <c r="X13" s="36">
        <f>'原始'!X24</f>
        <v>0</v>
      </c>
      <c r="Y13" s="36">
        <f>'原始'!Y24</f>
        <v>0</v>
      </c>
      <c r="Z13" s="90">
        <f>'原始'!Z24</f>
        <v>0</v>
      </c>
    </row>
    <row r="14" spans="1:26" ht="17.7" customHeight="1">
      <c r="A14" s="11" t="s">
        <v>10</v>
      </c>
      <c r="B14" s="27">
        <f>'原始'!B26</f>
        <v>1368</v>
      </c>
      <c r="C14" s="36">
        <f>'原始'!C26</f>
        <v>1360</v>
      </c>
      <c r="D14" s="43">
        <f>IF(B14=0,0,(C14/B14)*100)</f>
        <v>99.4152046783626</v>
      </c>
      <c r="E14" s="49">
        <f>'原始'!E26</f>
        <v>0.93</v>
      </c>
      <c r="F14" s="36">
        <f>'原始'!F26</f>
        <v>1368</v>
      </c>
      <c r="G14" s="36">
        <f>'原始'!G26</f>
        <v>1364</v>
      </c>
      <c r="H14" s="43">
        <f>IF(F14=0,0,(G14/F14)*100)</f>
        <v>99.7076023391813</v>
      </c>
      <c r="I14" s="49">
        <f>'原始'!I26</f>
        <v>1.3</v>
      </c>
      <c r="J14" s="36">
        <f>'原始'!J26</f>
        <v>714</v>
      </c>
      <c r="K14" s="36">
        <f>'原始'!K26</f>
        <v>703</v>
      </c>
      <c r="L14" s="63">
        <f>IF(J14=0,0,(K14/J14)*100)</f>
        <v>98.4593837535014</v>
      </c>
      <c r="M14" s="49">
        <f>'原始'!M26</f>
        <v>-1.4</v>
      </c>
      <c r="N14" s="36">
        <f>'原始'!N26</f>
        <v>28</v>
      </c>
      <c r="O14" s="36">
        <f>'原始'!O26</f>
        <v>273</v>
      </c>
      <c r="P14" s="36">
        <f>'原始'!P26</f>
        <v>24</v>
      </c>
      <c r="Q14" s="36">
        <f>'原始'!Q26</f>
        <v>0</v>
      </c>
      <c r="R14" s="36">
        <f>'原始'!R26</f>
        <v>0</v>
      </c>
      <c r="S14" s="36">
        <f>'原始'!S26</f>
        <v>0</v>
      </c>
      <c r="T14" s="36">
        <f>'原始'!T26</f>
        <v>0</v>
      </c>
      <c r="U14" s="71">
        <f>IF(OR(R14=0,T14=0),0,(T14/R14)*100)</f>
        <v>0</v>
      </c>
      <c r="V14" s="36">
        <f>'原始'!V26</f>
        <v>0</v>
      </c>
      <c r="W14" s="36">
        <f>'原始'!W26</f>
        <v>24</v>
      </c>
      <c r="X14" s="36">
        <f>'原始'!X26</f>
        <v>-21</v>
      </c>
      <c r="Y14" s="36">
        <f>'原始'!Y26</f>
        <v>0</v>
      </c>
      <c r="Z14" s="90">
        <f>'原始'!Z26</f>
        <v>-4</v>
      </c>
    </row>
    <row r="15" spans="1:26" ht="17.7" customHeight="1">
      <c r="A15" s="11" t="s">
        <v>11</v>
      </c>
      <c r="B15" s="27">
        <f>'原始'!B28</f>
        <v>1183</v>
      </c>
      <c r="C15" s="36">
        <f>'原始'!C28</f>
        <v>1133</v>
      </c>
      <c r="D15" s="43">
        <f>IF(B15=0,0,(C15/B15)*100)</f>
        <v>95.7734573119189</v>
      </c>
      <c r="E15" s="49">
        <f>'原始'!E28</f>
        <v>2.94</v>
      </c>
      <c r="F15" s="36">
        <f>'原始'!F28</f>
        <v>1183</v>
      </c>
      <c r="G15" s="36">
        <f>'原始'!G28</f>
        <v>1134</v>
      </c>
      <c r="H15" s="43">
        <f>IF(F15=0,0,(G15/F15)*100)</f>
        <v>95.8579881656805</v>
      </c>
      <c r="I15" s="49">
        <f>'原始'!I28</f>
        <v>0.35</v>
      </c>
      <c r="J15" s="36">
        <f>'原始'!J28</f>
        <v>648</v>
      </c>
      <c r="K15" s="36">
        <f>'原始'!K28</f>
        <v>647</v>
      </c>
      <c r="L15" s="63">
        <f>IF(J15=0,0,(K15/J15)*100)</f>
        <v>99.8456790123457</v>
      </c>
      <c r="M15" s="49">
        <f>'原始'!M28</f>
        <v>-0.15</v>
      </c>
      <c r="N15" s="36">
        <f>'原始'!N28</f>
        <v>11</v>
      </c>
      <c r="O15" s="36">
        <f>'原始'!O28</f>
        <v>68</v>
      </c>
      <c r="P15" s="36">
        <f>'原始'!P28</f>
        <v>27</v>
      </c>
      <c r="Q15" s="36">
        <f>'原始'!Q28</f>
        <v>0</v>
      </c>
      <c r="R15" s="36">
        <f>'原始'!R28</f>
        <v>0</v>
      </c>
      <c r="S15" s="36">
        <f>'原始'!S28</f>
        <v>0</v>
      </c>
      <c r="T15" s="36">
        <f>'原始'!T28</f>
        <v>0</v>
      </c>
      <c r="U15" s="71">
        <f>IF(OR(R15=0,T15=0),0,(T15/R15)*100)</f>
        <v>0</v>
      </c>
      <c r="V15" s="36">
        <f>'原始'!V28</f>
        <v>0</v>
      </c>
      <c r="W15" s="36">
        <f>'原始'!W28</f>
        <v>27</v>
      </c>
      <c r="X15" s="36">
        <f>'原始'!X28</f>
        <v>4</v>
      </c>
      <c r="Y15" s="36">
        <f>'原始'!Y28</f>
        <v>0</v>
      </c>
      <c r="Z15" s="90">
        <f>'原始'!Z28</f>
        <v>0</v>
      </c>
    </row>
    <row r="16" spans="1:26" ht="17.7" customHeight="1">
      <c r="A16" s="11" t="s">
        <v>12</v>
      </c>
      <c r="B16" s="27">
        <f>'原始'!B30</f>
        <v>970</v>
      </c>
      <c r="C16" s="36">
        <f>'原始'!C30</f>
        <v>920</v>
      </c>
      <c r="D16" s="43">
        <f>IF(B16=0,0,(C16/B16)*100)</f>
        <v>94.8453608247423</v>
      </c>
      <c r="E16" s="49">
        <f>'原始'!E30</f>
        <v>-2.58</v>
      </c>
      <c r="F16" s="36">
        <f>'原始'!F30</f>
        <v>970</v>
      </c>
      <c r="G16" s="36">
        <f>'原始'!G30</f>
        <v>920</v>
      </c>
      <c r="H16" s="43">
        <f>IF(F16=0,0,(G16/F16)*100)</f>
        <v>94.8453608247423</v>
      </c>
      <c r="I16" s="49">
        <f>'原始'!I30</f>
        <v>-2.58</v>
      </c>
      <c r="J16" s="36">
        <f>'原始'!J30</f>
        <v>541</v>
      </c>
      <c r="K16" s="36">
        <f>'原始'!K30</f>
        <v>538</v>
      </c>
      <c r="L16" s="63">
        <f>IF(J16=0,0,(K16/J16)*100)</f>
        <v>99.4454713493531</v>
      </c>
      <c r="M16" s="49">
        <f>'原始'!M30</f>
        <v>0.08</v>
      </c>
      <c r="N16" s="36">
        <f>'原始'!N30</f>
        <v>16</v>
      </c>
      <c r="O16" s="36">
        <f>'原始'!O30</f>
        <v>176</v>
      </c>
      <c r="P16" s="36">
        <f>'原始'!P30</f>
        <v>44</v>
      </c>
      <c r="Q16" s="36">
        <f>'原始'!Q30</f>
        <v>0</v>
      </c>
      <c r="R16" s="36">
        <f>'原始'!R30</f>
        <v>0</v>
      </c>
      <c r="S16" s="36">
        <f>'原始'!S30</f>
        <v>0</v>
      </c>
      <c r="T16" s="36">
        <f>'原始'!T30</f>
        <v>0</v>
      </c>
      <c r="U16" s="71">
        <f>IF(OR(R16=0,T16=0),0,(T16/R16)*100)</f>
        <v>0</v>
      </c>
      <c r="V16" s="36">
        <f>'原始'!V30</f>
        <v>0</v>
      </c>
      <c r="W16" s="36">
        <f>'原始'!W30</f>
        <v>44</v>
      </c>
      <c r="X16" s="36">
        <f>'原始'!X30</f>
        <v>17</v>
      </c>
      <c r="Y16" s="36">
        <f>'原始'!Y30</f>
        <v>0</v>
      </c>
      <c r="Z16" s="90">
        <f>'原始'!Z30</f>
        <v>0</v>
      </c>
    </row>
    <row r="17" spans="1:26" ht="17.7" customHeight="1">
      <c r="A17" s="12" t="s">
        <v>13</v>
      </c>
      <c r="B17" s="28">
        <f>'原始'!B32</f>
        <v>0</v>
      </c>
      <c r="C17" s="37">
        <f>'原始'!C32</f>
        <v>0</v>
      </c>
      <c r="D17" s="44">
        <f>IF(B17=0,0,(C17/B17)*100)</f>
        <v>0</v>
      </c>
      <c r="E17" s="50">
        <f>'原始'!E32</f>
        <v>0</v>
      </c>
      <c r="F17" s="37">
        <f>'原始'!F32</f>
        <v>0</v>
      </c>
      <c r="G17" s="37">
        <f>'原始'!G32</f>
        <v>0</v>
      </c>
      <c r="H17" s="44">
        <f>IF(F17=0,0,(G17/F17)*100)</f>
        <v>0</v>
      </c>
      <c r="I17" s="50">
        <f>'原始'!I32</f>
        <v>0</v>
      </c>
      <c r="J17" s="37">
        <f>'原始'!J32</f>
        <v>0</v>
      </c>
      <c r="K17" s="37">
        <f>'原始'!K32</f>
        <v>0</v>
      </c>
      <c r="L17" s="64">
        <f>IF(J17=0,0,(K17/J17)*100)</f>
        <v>0</v>
      </c>
      <c r="M17" s="50">
        <f>'原始'!M32</f>
        <v>0</v>
      </c>
      <c r="N17" s="37">
        <f>'原始'!N32</f>
        <v>0</v>
      </c>
      <c r="O17" s="37">
        <f>'原始'!O32</f>
        <v>0</v>
      </c>
      <c r="P17" s="37">
        <f>'原始'!P32</f>
        <v>0</v>
      </c>
      <c r="Q17" s="37">
        <f>'原始'!Q32</f>
        <v>0</v>
      </c>
      <c r="R17" s="37">
        <f>'原始'!R32</f>
        <v>0</v>
      </c>
      <c r="S17" s="37">
        <f>'原始'!S32</f>
        <v>0</v>
      </c>
      <c r="T17" s="37">
        <f>'原始'!T32</f>
        <v>0</v>
      </c>
      <c r="U17" s="72">
        <f>IF(OR(R17=0,T17=0),0,(T17/R17)*100)</f>
        <v>0</v>
      </c>
      <c r="V17" s="37">
        <f>'原始'!V32</f>
        <v>0</v>
      </c>
      <c r="W17" s="37">
        <f>'原始'!W32</f>
        <v>0</v>
      </c>
      <c r="X17" s="37">
        <f>'原始'!X32</f>
        <v>0</v>
      </c>
      <c r="Y17" s="37">
        <f>'原始'!Y32</f>
        <v>0</v>
      </c>
      <c r="Z17" s="91">
        <f>'原始'!Z32</f>
        <v>0</v>
      </c>
    </row>
    <row r="18" spans="1:26" ht="14.4" customHeight="1">
      <c r="A18" s="13"/>
      <c r="B18" s="13"/>
      <c r="C18" s="13"/>
      <c r="D18" s="13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31"/>
      <c r="P18" s="31"/>
      <c r="Q18" s="51"/>
      <c r="R18" s="51"/>
      <c r="S18" s="51"/>
      <c r="T18" s="51"/>
      <c r="U18" s="31"/>
      <c r="V18" s="31"/>
      <c r="W18" s="31"/>
      <c r="X18" s="16"/>
      <c r="Y18" s="16"/>
      <c r="Z18" s="92" t="s">
        <v>54</v>
      </c>
    </row>
    <row r="19" spans="1:18" ht="15.75" customHeight="1">
      <c r="A19" s="14" t="s">
        <v>14</v>
      </c>
      <c r="B19" s="14"/>
      <c r="C19" s="38"/>
      <c r="D19" s="38"/>
      <c r="E19" s="52" t="s">
        <v>24</v>
      </c>
      <c r="F19" s="38"/>
      <c r="G19" s="38"/>
      <c r="H19" s="38"/>
      <c r="I19" s="38"/>
      <c r="J19" s="38"/>
      <c r="K19" s="60" t="s">
        <v>30</v>
      </c>
      <c r="L19" s="38"/>
      <c r="M19" s="65"/>
      <c r="N19" s="38"/>
      <c r="O19" s="38"/>
      <c r="P19" s="38"/>
      <c r="Q19" s="65" t="s">
        <v>39</v>
      </c>
      <c r="R19" s="65"/>
    </row>
    <row r="20" spans="1:24" ht="15.75" customHeight="1">
      <c r="A20" s="14"/>
      <c r="B20" s="14"/>
      <c r="C20" s="38"/>
      <c r="D20" s="38"/>
      <c r="E20" s="52"/>
      <c r="F20" s="38"/>
      <c r="G20" s="38"/>
      <c r="H20" s="38"/>
      <c r="I20" s="38"/>
      <c r="J20" s="38"/>
      <c r="K20" s="60" t="s">
        <v>31</v>
      </c>
      <c r="L20" s="38"/>
      <c r="M20" s="65"/>
      <c r="N20" s="38"/>
      <c r="O20" s="38"/>
      <c r="P20" s="38"/>
      <c r="Q20" s="65"/>
      <c r="R20" s="65"/>
      <c r="S20" s="31"/>
      <c r="T20" s="31"/>
      <c r="U20" s="73"/>
      <c r="V20" s="73"/>
      <c r="W20" s="73"/>
      <c r="X20" s="73"/>
    </row>
    <row r="21" spans="1:24" ht="15">
      <c r="A21" s="15"/>
      <c r="B21" s="15"/>
      <c r="C21" s="13"/>
      <c r="D21" s="13"/>
      <c r="E21" s="31"/>
      <c r="F21" s="55"/>
      <c r="G21" s="31"/>
      <c r="H21" s="51"/>
      <c r="I21" s="51"/>
      <c r="J21" s="51"/>
      <c r="K21" s="51"/>
      <c r="L21" s="15"/>
      <c r="M21" s="51"/>
      <c r="N21" s="51"/>
      <c r="O21" s="51"/>
      <c r="P21" s="51"/>
      <c r="Q21" s="15"/>
      <c r="R21" s="51"/>
      <c r="S21" s="51"/>
      <c r="T21" s="51"/>
      <c r="U21" s="51"/>
      <c r="V21" s="51"/>
      <c r="W21" s="51"/>
      <c r="X21" s="51"/>
    </row>
    <row r="22" spans="1:26" ht="15">
      <c r="A22" s="16" t="s">
        <v>15</v>
      </c>
      <c r="B22" s="2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3"/>
      <c r="U22" s="74"/>
      <c r="V22" s="74"/>
      <c r="W22" s="13"/>
      <c r="X22" s="13"/>
      <c r="Y22" s="15"/>
      <c r="Z22" s="13"/>
    </row>
    <row r="23" spans="1:26" ht="15">
      <c r="A23" s="17" t="s">
        <v>16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81"/>
      <c r="X23" s="81"/>
      <c r="Y23" s="81"/>
      <c r="Z23" s="81"/>
    </row>
    <row r="24" spans="1:26" ht="15">
      <c r="A24" s="18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12" ht="15">
      <c r="A25" s="19"/>
      <c r="B25" s="31"/>
      <c r="C25" s="31"/>
      <c r="D25" s="45"/>
      <c r="E25" s="45"/>
      <c r="F25" s="45"/>
      <c r="G25" s="45"/>
      <c r="H25" s="45"/>
      <c r="I25" s="45"/>
      <c r="J25" s="45"/>
      <c r="K25" s="45"/>
      <c r="L25" s="45"/>
    </row>
  </sheetData>
  <mergeCells count="34">
    <mergeCell ref="A19:B20"/>
    <mergeCell ref="E19:E20"/>
    <mergeCell ref="M19:M20"/>
    <mergeCell ref="Q19:R20"/>
    <mergeCell ref="Q6:R6"/>
    <mergeCell ref="A5:A7"/>
    <mergeCell ref="B5:E5"/>
    <mergeCell ref="F5:I5"/>
    <mergeCell ref="J5:M5"/>
    <mergeCell ref="N5:O5"/>
    <mergeCell ref="P5:R5"/>
    <mergeCell ref="B6:B7"/>
    <mergeCell ref="W1:Z1"/>
    <mergeCell ref="W2:Z2"/>
    <mergeCell ref="X6:X7"/>
    <mergeCell ref="W5:Z5"/>
    <mergeCell ref="Z6:Z7"/>
    <mergeCell ref="W6:W7"/>
    <mergeCell ref="Y6:Y7"/>
    <mergeCell ref="S6:S7"/>
    <mergeCell ref="T6:T7"/>
    <mergeCell ref="C6:E6"/>
    <mergeCell ref="F6:F7"/>
    <mergeCell ref="A3:Z3"/>
    <mergeCell ref="K4:M4"/>
    <mergeCell ref="G6:I6"/>
    <mergeCell ref="S5:U5"/>
    <mergeCell ref="V5:V7"/>
    <mergeCell ref="O6:O7"/>
    <mergeCell ref="P6:P7"/>
    <mergeCell ref="J6:J7"/>
    <mergeCell ref="K6:M6"/>
    <mergeCell ref="U6:U7"/>
    <mergeCell ref="N6:N7"/>
  </mergeCells>
  <printOptions/>
  <pageMargins left="0.7" right="0.7" top="0.75" bottom="0.75" header="0.3" footer="0.3"/>
  <pageSetup fitToHeight="0" fitToWidth="0" horizontalDpi="600" verticalDpi="600" orientation="landscape" paperSize="8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workbookViewId="0" topLeftCell="A13">
      <selection activeCell="U34" sqref="U34"/>
    </sheetView>
  </sheetViews>
  <sheetFormatPr defaultColWidth="9.140625" defaultRowHeight="15"/>
  <cols>
    <col min="1" max="16384" width="9.28125" style="94" customWidth="1"/>
  </cols>
  <sheetData>
    <row r="1" spans="1:26" ht="15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 t="s">
        <v>115</v>
      </c>
      <c r="U1" s="93"/>
      <c r="V1" s="93" t="s">
        <v>124</v>
      </c>
      <c r="W1" s="93"/>
      <c r="X1" s="93"/>
      <c r="Y1" s="93"/>
      <c r="Z1" s="93"/>
    </row>
    <row r="2" spans="1:26" ht="15">
      <c r="A2" s="93" t="s">
        <v>56</v>
      </c>
      <c r="B2" s="93" t="s">
        <v>73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 t="s">
        <v>116</v>
      </c>
      <c r="U2" s="93"/>
      <c r="V2" s="93"/>
      <c r="W2" s="93" t="s">
        <v>128</v>
      </c>
      <c r="X2" s="93"/>
      <c r="Y2" s="93"/>
      <c r="Z2" s="93"/>
    </row>
    <row r="3" spans="1:26" ht="15">
      <c r="A3" s="93"/>
      <c r="B3" s="93"/>
      <c r="C3" s="93"/>
      <c r="D3" s="93"/>
      <c r="E3" s="93"/>
      <c r="F3" s="93"/>
      <c r="G3" s="93"/>
      <c r="H3" s="93"/>
      <c r="I3" s="93" t="s">
        <v>91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ht="15">
      <c r="A4" s="93"/>
      <c r="B4" s="93"/>
      <c r="C4" s="93"/>
      <c r="D4" s="93"/>
      <c r="E4" s="93"/>
      <c r="F4" s="93"/>
      <c r="G4" s="93"/>
      <c r="H4" s="93"/>
      <c r="I4" s="93"/>
      <c r="J4" s="93"/>
      <c r="K4" s="93" t="s">
        <v>97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5">
      <c r="A5" s="93"/>
      <c r="B5" s="93" t="s">
        <v>74</v>
      </c>
      <c r="C5" s="93"/>
      <c r="D5" s="93"/>
      <c r="E5" s="93"/>
      <c r="F5" s="93" t="s">
        <v>88</v>
      </c>
      <c r="G5" s="93"/>
      <c r="H5" s="93"/>
      <c r="I5" s="93" t="s">
        <v>92</v>
      </c>
      <c r="J5" s="93"/>
      <c r="K5" s="93"/>
      <c r="L5" s="93"/>
      <c r="M5" s="93"/>
      <c r="N5" s="93" t="s">
        <v>99</v>
      </c>
      <c r="O5" s="93"/>
      <c r="P5" s="93" t="s">
        <v>103</v>
      </c>
      <c r="Q5" s="93"/>
      <c r="R5" s="93"/>
      <c r="S5" s="93" t="s">
        <v>113</v>
      </c>
      <c r="T5" s="93"/>
      <c r="U5" s="93"/>
      <c r="V5" s="93"/>
      <c r="W5" s="93" t="s">
        <v>129</v>
      </c>
      <c r="X5" s="93"/>
      <c r="Y5" s="93"/>
      <c r="Z5" s="93"/>
    </row>
    <row r="6" spans="1:26" ht="1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 t="s">
        <v>100</v>
      </c>
      <c r="O6" s="93"/>
      <c r="P6" s="93" t="s">
        <v>104</v>
      </c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 t="s">
        <v>125</v>
      </c>
      <c r="W7" s="93"/>
      <c r="X7" s="93"/>
      <c r="Y7" s="93"/>
      <c r="Z7" s="93"/>
    </row>
    <row r="8" spans="1:26" ht="15">
      <c r="A8" s="93"/>
      <c r="B8" s="93"/>
      <c r="C8" s="93"/>
      <c r="D8" s="93" t="s">
        <v>81</v>
      </c>
      <c r="E8" s="93"/>
      <c r="F8" s="93"/>
      <c r="G8" s="93"/>
      <c r="H8" s="93" t="s">
        <v>90</v>
      </c>
      <c r="I8" s="93"/>
      <c r="J8" s="93"/>
      <c r="K8" s="93" t="s">
        <v>98</v>
      </c>
      <c r="L8" s="93"/>
      <c r="M8" s="93"/>
      <c r="N8" s="93"/>
      <c r="O8" s="93"/>
      <c r="P8" s="93"/>
      <c r="Q8" s="93" t="s">
        <v>108</v>
      </c>
      <c r="R8" s="93"/>
      <c r="S8" s="93"/>
      <c r="T8" s="93"/>
      <c r="U8" s="93"/>
      <c r="V8" s="93" t="s">
        <v>126</v>
      </c>
      <c r="W8" s="93"/>
      <c r="X8" s="93"/>
      <c r="Y8" s="93"/>
      <c r="Z8" s="93"/>
    </row>
    <row r="9" spans="1:26" ht="15">
      <c r="A9" s="93" t="s">
        <v>57</v>
      </c>
      <c r="B9" s="93" t="s">
        <v>75</v>
      </c>
      <c r="C9" s="93"/>
      <c r="D9" s="93"/>
      <c r="E9" s="93"/>
      <c r="F9" s="93" t="s">
        <v>89</v>
      </c>
      <c r="G9" s="93"/>
      <c r="H9" s="93"/>
      <c r="I9" s="93"/>
      <c r="J9" s="93" t="s">
        <v>89</v>
      </c>
      <c r="K9" s="93"/>
      <c r="L9" s="93"/>
      <c r="M9" s="93"/>
      <c r="N9" s="93"/>
      <c r="O9" s="93"/>
      <c r="P9" s="93" t="s">
        <v>105</v>
      </c>
      <c r="Q9" s="93"/>
      <c r="R9" s="93"/>
      <c r="S9" s="93"/>
      <c r="T9" s="93" t="s">
        <v>117</v>
      </c>
      <c r="U9" s="93" t="s">
        <v>119</v>
      </c>
      <c r="V9" s="93" t="s">
        <v>127</v>
      </c>
      <c r="W9" s="93" t="s">
        <v>130</v>
      </c>
      <c r="X9" s="93" t="s">
        <v>133</v>
      </c>
      <c r="Y9" s="93" t="s">
        <v>136</v>
      </c>
      <c r="Z9" s="93" t="s">
        <v>138</v>
      </c>
    </row>
    <row r="10" spans="1:26" ht="1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 t="s">
        <v>120</v>
      </c>
      <c r="V10" s="93"/>
      <c r="W10" s="93"/>
      <c r="X10" s="93"/>
      <c r="Y10" s="93"/>
      <c r="Z10" s="93" t="s">
        <v>139</v>
      </c>
    </row>
    <row r="11" spans="1:26" ht="15">
      <c r="A11" s="93"/>
      <c r="B11" s="93" t="s">
        <v>76</v>
      </c>
      <c r="C11" s="93" t="s">
        <v>80</v>
      </c>
      <c r="D11" s="93" t="s">
        <v>82</v>
      </c>
      <c r="E11" s="93" t="s">
        <v>84</v>
      </c>
      <c r="F11" s="93" t="s">
        <v>80</v>
      </c>
      <c r="G11" s="93" t="s">
        <v>80</v>
      </c>
      <c r="H11" s="93" t="s">
        <v>82</v>
      </c>
      <c r="I11" s="93" t="s">
        <v>84</v>
      </c>
      <c r="J11" s="93" t="s">
        <v>94</v>
      </c>
      <c r="K11" s="93" t="s">
        <v>94</v>
      </c>
      <c r="L11" s="93" t="s">
        <v>82</v>
      </c>
      <c r="M11" s="93" t="s">
        <v>84</v>
      </c>
      <c r="N11" s="93" t="s">
        <v>101</v>
      </c>
      <c r="O11" s="93" t="s">
        <v>102</v>
      </c>
      <c r="P11" s="93" t="s">
        <v>106</v>
      </c>
      <c r="Q11" s="93"/>
      <c r="R11" s="93" t="s">
        <v>110</v>
      </c>
      <c r="S11" s="93" t="s">
        <v>114</v>
      </c>
      <c r="T11" s="93" t="s">
        <v>118</v>
      </c>
      <c r="U11" s="93" t="s">
        <v>121</v>
      </c>
      <c r="V11" s="93" t="s">
        <v>109</v>
      </c>
      <c r="W11" s="93" t="s">
        <v>131</v>
      </c>
      <c r="X11" s="93" t="s">
        <v>134</v>
      </c>
      <c r="Y11" s="93" t="s">
        <v>137</v>
      </c>
      <c r="Z11" s="93" t="s">
        <v>140</v>
      </c>
    </row>
    <row r="12" spans="1:26" ht="15">
      <c r="A12" s="93"/>
      <c r="B12" s="93" t="s">
        <v>77</v>
      </c>
      <c r="C12" s="93"/>
      <c r="D12" s="93"/>
      <c r="E12" s="93" t="s">
        <v>85</v>
      </c>
      <c r="F12" s="93" t="s">
        <v>77</v>
      </c>
      <c r="G12" s="93"/>
      <c r="H12" s="93"/>
      <c r="I12" s="93" t="s">
        <v>85</v>
      </c>
      <c r="J12" s="93" t="s">
        <v>77</v>
      </c>
      <c r="K12" s="93"/>
      <c r="L12" s="93"/>
      <c r="M12" s="93" t="s">
        <v>85</v>
      </c>
      <c r="N12" s="93"/>
      <c r="O12" s="93"/>
      <c r="P12" s="93" t="s">
        <v>107</v>
      </c>
      <c r="Q12" s="93" t="s">
        <v>109</v>
      </c>
      <c r="R12" s="93"/>
      <c r="S12" s="93"/>
      <c r="T12" s="93">
        <v>-2</v>
      </c>
      <c r="U12" s="93"/>
      <c r="V12" s="93"/>
      <c r="W12" s="93" t="s">
        <v>132</v>
      </c>
      <c r="X12" s="93" t="s">
        <v>135</v>
      </c>
      <c r="Y12" s="93" t="s">
        <v>132</v>
      </c>
      <c r="Z12" s="93"/>
    </row>
    <row r="13" spans="1:26" ht="15">
      <c r="A13" s="93"/>
      <c r="B13" s="93"/>
      <c r="C13" s="93" t="s">
        <v>77</v>
      </c>
      <c r="D13" s="93" t="s">
        <v>83</v>
      </c>
      <c r="E13" s="93"/>
      <c r="F13" s="93"/>
      <c r="G13" s="93" t="s">
        <v>77</v>
      </c>
      <c r="H13" s="93" t="s">
        <v>83</v>
      </c>
      <c r="I13" s="93"/>
      <c r="J13" s="93"/>
      <c r="K13" s="93" t="s">
        <v>77</v>
      </c>
      <c r="L13" s="93" t="s">
        <v>83</v>
      </c>
      <c r="M13" s="93"/>
      <c r="N13" s="93"/>
      <c r="O13" s="93"/>
      <c r="P13" s="93"/>
      <c r="Q13" s="93"/>
      <c r="R13" s="93" t="s">
        <v>111</v>
      </c>
      <c r="S13" s="93"/>
      <c r="T13" s="93"/>
      <c r="U13" s="93" t="s">
        <v>122</v>
      </c>
      <c r="V13" s="93"/>
      <c r="W13" s="93"/>
      <c r="X13" s="93"/>
      <c r="Y13" s="93"/>
      <c r="Z13" s="93" t="s">
        <v>132</v>
      </c>
    </row>
    <row r="14" spans="1:26" ht="15">
      <c r="A14" s="93"/>
      <c r="B14" s="93"/>
      <c r="C14" s="93"/>
      <c r="D14" s="93"/>
      <c r="E14" s="93" t="s">
        <v>86</v>
      </c>
      <c r="F14" s="93"/>
      <c r="G14" s="93"/>
      <c r="H14" s="93"/>
      <c r="I14" s="93" t="s">
        <v>93</v>
      </c>
      <c r="J14" s="93"/>
      <c r="K14" s="93"/>
      <c r="L14" s="93"/>
      <c r="M14" s="93" t="s">
        <v>93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5">
      <c r="A15" s="93" t="s">
        <v>58</v>
      </c>
      <c r="B15" s="93">
        <v>6937</v>
      </c>
      <c r="C15" s="93">
        <v>6552</v>
      </c>
      <c r="D15" s="93">
        <v>94.45</v>
      </c>
      <c r="E15" s="93">
        <v>-3.3</v>
      </c>
      <c r="F15" s="93">
        <v>6937</v>
      </c>
      <c r="G15" s="93">
        <v>6557</v>
      </c>
      <c r="H15" s="93">
        <v>94.52</v>
      </c>
      <c r="I15" s="93">
        <v>-3.65</v>
      </c>
      <c r="J15" s="93">
        <v>2211</v>
      </c>
      <c r="K15" s="93">
        <v>2194</v>
      </c>
      <c r="L15" s="93">
        <v>99.23</v>
      </c>
      <c r="M15" s="93">
        <v>-0.52</v>
      </c>
      <c r="N15" s="93">
        <v>138</v>
      </c>
      <c r="O15" s="93">
        <v>1295</v>
      </c>
      <c r="P15" s="93">
        <v>134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134</v>
      </c>
      <c r="X15" s="93">
        <v>-14</v>
      </c>
      <c r="Y15" s="93">
        <v>0</v>
      </c>
      <c r="Z15" s="93">
        <v>-5</v>
      </c>
    </row>
    <row r="16" spans="1:26" ht="15">
      <c r="A16" s="93" t="s">
        <v>59</v>
      </c>
      <c r="B16" s="93">
        <v>905</v>
      </c>
      <c r="C16" s="93">
        <v>890</v>
      </c>
      <c r="D16" s="93">
        <v>98.34</v>
      </c>
      <c r="E16" s="93">
        <v>-0.76</v>
      </c>
      <c r="F16" s="93">
        <v>905</v>
      </c>
      <c r="G16" s="93">
        <v>890</v>
      </c>
      <c r="H16" s="93">
        <v>98.34</v>
      </c>
      <c r="I16" s="93">
        <v>-0.76</v>
      </c>
      <c r="J16" s="93">
        <v>96</v>
      </c>
      <c r="K16" s="93">
        <v>95</v>
      </c>
      <c r="L16" s="93">
        <v>98.96</v>
      </c>
      <c r="M16" s="93">
        <v>-1.04</v>
      </c>
      <c r="N16" s="93">
        <v>25</v>
      </c>
      <c r="O16" s="93">
        <v>274</v>
      </c>
      <c r="P16" s="93">
        <v>3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3</v>
      </c>
      <c r="X16" s="93">
        <v>-14</v>
      </c>
      <c r="Y16" s="93">
        <v>0</v>
      </c>
      <c r="Z16" s="93">
        <v>0</v>
      </c>
    </row>
    <row r="17" spans="1:26" ht="15">
      <c r="A17" s="93" t="s">
        <v>60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ht="15">
      <c r="A18" s="93" t="s">
        <v>61</v>
      </c>
      <c r="B18" s="93">
        <v>194</v>
      </c>
      <c r="C18" s="93">
        <v>194</v>
      </c>
      <c r="D18" s="93">
        <v>100</v>
      </c>
      <c r="E18" s="93">
        <v>0</v>
      </c>
      <c r="F18" s="93">
        <v>194</v>
      </c>
      <c r="G18" s="93">
        <v>194</v>
      </c>
      <c r="H18" s="93">
        <v>100</v>
      </c>
      <c r="I18" s="93">
        <v>0</v>
      </c>
      <c r="J18" s="93">
        <v>3</v>
      </c>
      <c r="K18" s="93">
        <v>3</v>
      </c>
      <c r="L18" s="93">
        <v>100</v>
      </c>
      <c r="M18" s="93">
        <v>0</v>
      </c>
      <c r="N18" s="93">
        <v>0</v>
      </c>
      <c r="O18" s="93">
        <v>0</v>
      </c>
      <c r="P18" s="93">
        <v>3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3</v>
      </c>
      <c r="X18" s="93">
        <v>-6</v>
      </c>
      <c r="Y18" s="93">
        <v>0</v>
      </c>
      <c r="Z18" s="93">
        <v>0</v>
      </c>
    </row>
    <row r="19" spans="1:26" ht="15">
      <c r="A19" s="93" t="s">
        <v>60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ht="15">
      <c r="A20" s="93" t="s">
        <v>62</v>
      </c>
      <c r="B20" s="93">
        <v>1036</v>
      </c>
      <c r="C20" s="93">
        <v>786</v>
      </c>
      <c r="D20" s="93">
        <v>75.87</v>
      </c>
      <c r="E20" s="93">
        <v>-23.83</v>
      </c>
      <c r="F20" s="93">
        <v>1036</v>
      </c>
      <c r="G20" s="93">
        <v>786</v>
      </c>
      <c r="H20" s="93">
        <v>75.87</v>
      </c>
      <c r="I20" s="93">
        <v>-23.62</v>
      </c>
      <c r="J20" s="93">
        <v>187</v>
      </c>
      <c r="K20" s="93">
        <v>186</v>
      </c>
      <c r="L20" s="93">
        <v>99.47</v>
      </c>
      <c r="M20" s="93">
        <v>0.06</v>
      </c>
      <c r="N20" s="93">
        <v>10</v>
      </c>
      <c r="O20" s="93">
        <v>106</v>
      </c>
      <c r="P20" s="93">
        <v>7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7</v>
      </c>
      <c r="X20" s="93">
        <v>1</v>
      </c>
      <c r="Y20" s="93">
        <v>0</v>
      </c>
      <c r="Z20" s="93">
        <v>0</v>
      </c>
    </row>
    <row r="21" spans="1:26" ht="15">
      <c r="A21" s="93" t="s">
        <v>60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ht="15">
      <c r="A22" s="93" t="s">
        <v>63</v>
      </c>
      <c r="B22" s="93">
        <v>771</v>
      </c>
      <c r="C22" s="93">
        <v>762</v>
      </c>
      <c r="D22" s="93">
        <v>98.83</v>
      </c>
      <c r="E22" s="93">
        <v>-0.37</v>
      </c>
      <c r="F22" s="93">
        <v>771</v>
      </c>
      <c r="G22" s="93">
        <v>762</v>
      </c>
      <c r="H22" s="93">
        <v>98.83</v>
      </c>
      <c r="I22" s="93">
        <v>-0.37</v>
      </c>
      <c r="J22" s="93">
        <v>19</v>
      </c>
      <c r="K22" s="93">
        <v>19</v>
      </c>
      <c r="L22" s="93">
        <v>100</v>
      </c>
      <c r="M22" s="93">
        <v>0</v>
      </c>
      <c r="N22" s="93">
        <v>47</v>
      </c>
      <c r="O22" s="93">
        <v>396</v>
      </c>
      <c r="P22" s="93">
        <v>23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23</v>
      </c>
      <c r="X22" s="93">
        <v>5</v>
      </c>
      <c r="Y22" s="93">
        <v>0</v>
      </c>
      <c r="Z22" s="93">
        <v>-1</v>
      </c>
    </row>
    <row r="23" spans="1:26" ht="15">
      <c r="A23" s="93" t="s">
        <v>60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ht="15">
      <c r="A24" s="93" t="s">
        <v>64</v>
      </c>
      <c r="B24" s="93">
        <v>510</v>
      </c>
      <c r="C24" s="93">
        <v>507</v>
      </c>
      <c r="D24" s="93">
        <v>99.41</v>
      </c>
      <c r="E24" s="93">
        <v>0.83</v>
      </c>
      <c r="F24" s="93">
        <v>510</v>
      </c>
      <c r="G24" s="93">
        <v>507</v>
      </c>
      <c r="H24" s="93">
        <v>99.41</v>
      </c>
      <c r="I24" s="93">
        <v>0.83</v>
      </c>
      <c r="J24" s="93">
        <v>3</v>
      </c>
      <c r="K24" s="93">
        <v>3</v>
      </c>
      <c r="L24" s="93">
        <v>100</v>
      </c>
      <c r="M24" s="93">
        <v>0</v>
      </c>
      <c r="N24" s="93">
        <v>1</v>
      </c>
      <c r="O24" s="93">
        <v>2</v>
      </c>
      <c r="P24" s="93">
        <v>3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3</v>
      </c>
      <c r="X24" s="93">
        <v>0</v>
      </c>
      <c r="Y24" s="93">
        <v>0</v>
      </c>
      <c r="Z24" s="93">
        <v>0</v>
      </c>
    </row>
    <row r="25" spans="1:26" ht="15">
      <c r="A25" s="93" t="s">
        <v>60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ht="15">
      <c r="A26" s="93" t="s">
        <v>65</v>
      </c>
      <c r="B26" s="93">
        <v>1368</v>
      </c>
      <c r="C26" s="93">
        <v>1360</v>
      </c>
      <c r="D26" s="93">
        <v>99.42</v>
      </c>
      <c r="E26" s="93">
        <v>0.93</v>
      </c>
      <c r="F26" s="93">
        <v>1368</v>
      </c>
      <c r="G26" s="93">
        <v>1364</v>
      </c>
      <c r="H26" s="93">
        <v>99.71</v>
      </c>
      <c r="I26" s="93">
        <v>1.3</v>
      </c>
      <c r="J26" s="93">
        <v>714</v>
      </c>
      <c r="K26" s="93">
        <v>703</v>
      </c>
      <c r="L26" s="93">
        <v>98.46</v>
      </c>
      <c r="M26" s="93">
        <v>-1.4</v>
      </c>
      <c r="N26" s="93">
        <v>28</v>
      </c>
      <c r="O26" s="93">
        <v>273</v>
      </c>
      <c r="P26" s="93">
        <v>24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24</v>
      </c>
      <c r="X26" s="93">
        <v>-21</v>
      </c>
      <c r="Y26" s="93">
        <v>0</v>
      </c>
      <c r="Z26" s="93">
        <v>-4</v>
      </c>
    </row>
    <row r="27" spans="1:26" ht="15">
      <c r="A27" s="93" t="s">
        <v>60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ht="15">
      <c r="A28" s="93" t="s">
        <v>66</v>
      </c>
      <c r="B28" s="93">
        <v>1183</v>
      </c>
      <c r="C28" s="93">
        <v>1133</v>
      </c>
      <c r="D28" s="93">
        <v>95.77</v>
      </c>
      <c r="E28" s="93">
        <v>2.94</v>
      </c>
      <c r="F28" s="93">
        <v>1183</v>
      </c>
      <c r="G28" s="93">
        <v>1134</v>
      </c>
      <c r="H28" s="93">
        <v>95.86</v>
      </c>
      <c r="I28" s="93">
        <v>0.35</v>
      </c>
      <c r="J28" s="93">
        <v>648</v>
      </c>
      <c r="K28" s="93">
        <v>647</v>
      </c>
      <c r="L28" s="93">
        <v>99.85</v>
      </c>
      <c r="M28" s="93">
        <v>-0.15</v>
      </c>
      <c r="N28" s="93">
        <v>11</v>
      </c>
      <c r="O28" s="93">
        <v>68</v>
      </c>
      <c r="P28" s="93">
        <v>27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27</v>
      </c>
      <c r="X28" s="93">
        <v>4</v>
      </c>
      <c r="Y28" s="93">
        <v>0</v>
      </c>
      <c r="Z28" s="93">
        <v>0</v>
      </c>
    </row>
    <row r="29" spans="1:26" ht="15">
      <c r="A29" s="93" t="s">
        <v>60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</row>
    <row r="30" spans="1:26" ht="15">
      <c r="A30" s="93" t="s">
        <v>67</v>
      </c>
      <c r="B30" s="93">
        <v>970</v>
      </c>
      <c r="C30" s="93">
        <v>920</v>
      </c>
      <c r="D30" s="93">
        <v>94.85</v>
      </c>
      <c r="E30" s="93">
        <v>-2.58</v>
      </c>
      <c r="F30" s="93">
        <v>970</v>
      </c>
      <c r="G30" s="93">
        <v>920</v>
      </c>
      <c r="H30" s="93">
        <v>94.85</v>
      </c>
      <c r="I30" s="93">
        <v>-2.58</v>
      </c>
      <c r="J30" s="93">
        <v>541</v>
      </c>
      <c r="K30" s="93">
        <v>538</v>
      </c>
      <c r="L30" s="93">
        <v>99.45</v>
      </c>
      <c r="M30" s="93">
        <v>0.08</v>
      </c>
      <c r="N30" s="93">
        <v>16</v>
      </c>
      <c r="O30" s="93">
        <v>176</v>
      </c>
      <c r="P30" s="93">
        <v>44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44</v>
      </c>
      <c r="X30" s="93">
        <v>17</v>
      </c>
      <c r="Y30" s="93">
        <v>0</v>
      </c>
      <c r="Z30" s="93">
        <v>0</v>
      </c>
    </row>
    <row r="31" spans="1:26" ht="15">
      <c r="A31" s="93" t="s">
        <v>60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</row>
    <row r="32" spans="1:26" ht="15">
      <c r="A32" s="93" t="s">
        <v>68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</row>
    <row r="33" spans="1:21" ht="15">
      <c r="A33" s="93" t="s">
        <v>69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</row>
    <row r="34" spans="1:21" ht="15">
      <c r="A34" s="93" t="s">
        <v>70</v>
      </c>
      <c r="B34" s="93"/>
      <c r="C34" s="93"/>
      <c r="D34" s="93"/>
      <c r="E34" s="93" t="s">
        <v>87</v>
      </c>
      <c r="F34" s="93"/>
      <c r="G34" s="93"/>
      <c r="H34" s="93"/>
      <c r="I34" s="93"/>
      <c r="J34" s="93" t="s">
        <v>95</v>
      </c>
      <c r="K34" s="93"/>
      <c r="L34" s="93"/>
      <c r="M34" s="93"/>
      <c r="N34" s="93"/>
      <c r="O34" s="93"/>
      <c r="P34" s="93"/>
      <c r="Q34" s="93"/>
      <c r="R34" s="93" t="s">
        <v>112</v>
      </c>
      <c r="S34" s="93"/>
      <c r="T34" s="93"/>
      <c r="U34" s="93" t="s">
        <v>123</v>
      </c>
    </row>
    <row r="35" spans="1:21" ht="15">
      <c r="A35" s="93"/>
      <c r="B35" s="93"/>
      <c r="C35" s="93"/>
      <c r="D35" s="93"/>
      <c r="E35" s="93"/>
      <c r="F35" s="93"/>
      <c r="G35" s="93"/>
      <c r="H35" s="93"/>
      <c r="I35" s="93"/>
      <c r="J35" s="93" t="s">
        <v>96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</row>
    <row r="36" spans="1:21" ht="15">
      <c r="A36" s="93" t="s">
        <v>71</v>
      </c>
      <c r="B36" s="93" t="s">
        <v>78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</row>
    <row r="37" spans="1:21" ht="15">
      <c r="A37" s="93" t="s">
        <v>72</v>
      </c>
      <c r="B37" s="93" t="s">
        <v>79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