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焰規制執行情形－防焰性能認證合格廠商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<sst xmlns="http://schemas.openxmlformats.org/spreadsheetml/2006/main" count="133" uniqueCount="104">
  <si>
    <t>公  開  類</t>
  </si>
  <si>
    <t>季      報</t>
  </si>
  <si>
    <t>臺中市防焰規制執行情形－防焰性能認證合格廠商</t>
  </si>
  <si>
    <t>區域別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</si>
  <si>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</si>
  <si>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</si>
  <si>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</si>
  <si>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</si>
  <si>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</si>
  <si>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</si>
  <si>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</si>
  <si>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</si>
  <si>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</si>
  <si>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</si>
  <si>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</si>
  <si>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資料來源：依據本市各區所報「防焰規制執行情形－防焰性能認證合格廠商」表彙編。</t>
  </si>
  <si>
    <t>填表說明：本表1式4份，1份送消防署會計室，1份送市府主計處，1份送本局會計室，1份自存。</t>
  </si>
  <si>
    <t>每季終了25日內編報</t>
  </si>
  <si>
    <t>期底
列管家數
(家)</t>
  </si>
  <si>
    <t>檢查件次</t>
  </si>
  <si>
    <t>合　計</t>
  </si>
  <si>
    <t>審　核</t>
  </si>
  <si>
    <t>與上年同期比較</t>
  </si>
  <si>
    <t>上年同期
合　　計</t>
  </si>
  <si>
    <t>增減率
(％)</t>
  </si>
  <si>
    <t>不合格件次</t>
  </si>
  <si>
    <t>中華民國109年第1季(1月至3月)</t>
  </si>
  <si>
    <t>業務主管人員</t>
  </si>
  <si>
    <t>主辦統計人員</t>
  </si>
  <si>
    <t>合格件次</t>
  </si>
  <si>
    <t>本季
合格率(%)</t>
  </si>
  <si>
    <t>複查件次</t>
  </si>
  <si>
    <t>機關首長</t>
  </si>
  <si>
    <t>違規處理情形</t>
  </si>
  <si>
    <t>停止核發防焰標示件次</t>
  </si>
  <si>
    <t>處罰鍰</t>
  </si>
  <si>
    <t>件次</t>
  </si>
  <si>
    <t>編製機關</t>
  </si>
  <si>
    <t>表    號</t>
  </si>
  <si>
    <t>金額(元)</t>
  </si>
  <si>
    <t>臺中市政府消防局</t>
  </si>
  <si>
    <t>10981-04-03-2</t>
  </si>
  <si>
    <t>罰鍰收繳情形</t>
  </si>
  <si>
    <t>強制執行
件次</t>
  </si>
  <si>
    <t xml:space="preserve">  公　開　類</t>
  </si>
  <si>
    <t xml:space="preserve">  季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</si>
  <si>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</si>
  <si>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</si>
  <si>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</si>
  <si>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</si>
  <si>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</si>
  <si>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</si>
  <si>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</si>
  <si>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</si>
  <si>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</si>
  <si>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</si>
  <si>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</si>
  <si>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</si>
  <si>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</si>
  <si>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</si>
  <si>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</si>
  <si>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</si>
  <si>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每季終了20日內編報</t>
  </si>
  <si>
    <t xml:space="preserve"> 期    底</t>
  </si>
  <si>
    <t xml:space="preserve"> 列管家數</t>
  </si>
  <si>
    <t xml:space="preserve">  (家)</t>
  </si>
  <si>
    <t xml:space="preserve"> 依據本市各消防分隊所報「防焰規制執行情形－防焰性能認證合格廠商」表彙編。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</si>
  <si>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</si>
  <si>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合　計</t>
  </si>
  <si>
    <t xml:space="preserve"> 檢查件次</t>
  </si>
  <si>
    <t xml:space="preserve">  與上年同期比較</t>
  </si>
  <si>
    <t xml:space="preserve"> 上年同期</t>
  </si>
  <si>
    <t xml:space="preserve"> 合　　計</t>
  </si>
  <si>
    <t xml:space="preserve">  審核</t>
  </si>
  <si>
    <t xml:space="preserve"> 臺中市防焰規制執行情形－防焰性能認證合格廠商</t>
  </si>
  <si>
    <t xml:space="preserve">  增減率</t>
  </si>
  <si>
    <t xml:space="preserve">  (%)</t>
  </si>
  <si>
    <t xml:space="preserve"> 合　計</t>
  </si>
  <si>
    <t xml:space="preserve"> 不合格件次</t>
  </si>
  <si>
    <t xml:space="preserve">  中華民國109年第1季(1月至3月)</t>
  </si>
  <si>
    <t xml:space="preserve"> 增減率</t>
  </si>
  <si>
    <t xml:space="preserve">  主辦業務人員</t>
  </si>
  <si>
    <t xml:space="preserve">  主辦統計人員</t>
  </si>
  <si>
    <t xml:space="preserve">  合格件次</t>
  </si>
  <si>
    <t xml:space="preserve"> 本  季</t>
  </si>
  <si>
    <t xml:space="preserve"> 合格率</t>
  </si>
  <si>
    <t xml:space="preserve"> 複查件次</t>
  </si>
  <si>
    <t xml:space="preserve">  機關長官</t>
  </si>
  <si>
    <t xml:space="preserve"> 停止核發</t>
  </si>
  <si>
    <t xml:space="preserve"> 防焰標示</t>
  </si>
  <si>
    <t xml:space="preserve">  件次</t>
  </si>
  <si>
    <t xml:space="preserve">  編製機關</t>
  </si>
  <si>
    <t xml:space="preserve">  表　　號</t>
  </si>
  <si>
    <t xml:space="preserve"> 違規處理情形</t>
  </si>
  <si>
    <t xml:space="preserve">  處罰鍰</t>
  </si>
  <si>
    <t xml:space="preserve">  件  次</t>
  </si>
  <si>
    <t xml:space="preserve">  臺中市政府消防局火災預防科</t>
  </si>
  <si>
    <t xml:space="preserve">  金額(元)</t>
  </si>
  <si>
    <t xml:space="preserve"> 中華民國109年 4月 9日 15:25:22 印製</t>
  </si>
  <si>
    <t xml:space="preserve">  1761-02-03-2</t>
  </si>
  <si>
    <t xml:space="preserve">  罰鍰收繳情形</t>
  </si>
  <si>
    <t xml:space="preserve"> 件   次</t>
  </si>
  <si>
    <t xml:space="preserve"> 強制執行</t>
  </si>
  <si>
    <t xml:space="preserve"> 件　　次</t>
  </si>
</sst>
</file>

<file path=xl/styles.xml><?xml version="1.0" encoding="utf-8"?>
<styleSheet xmlns="http://schemas.openxmlformats.org/spreadsheetml/2006/main">
  <numFmts count="6">
    <numFmt numFmtId="188" formatCode="#,##0_ "/>
    <numFmt numFmtId="189" formatCode="_(* #,##0_);_(* \(#,##0\);_(* &quot;-&quot;_);_(@_)"/>
    <numFmt numFmtId="190" formatCode="0.00;\-0.00;&quot;-&quot;"/>
    <numFmt numFmtId="191" formatCode="_-* #,##0.00_-;\-* #,##0.00_-;_-* &quot;-&quot;??_-;_-@_-"/>
    <numFmt numFmtId="192" formatCode="#,##0_);[Red]\(#,##0\)"/>
    <numFmt numFmtId="193" formatCode="0_);[Red]\(0\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9.5"/>
      <color rgb="FF000000"/>
      <name val="標楷體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188" fontId="5" fillId="0" borderId="4" xfId="20" applyNumberFormat="1" applyFont="1" applyBorder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0" fillId="0" borderId="0" xfId="21" applyFont="1"/>
    <xf numFmtId="0" fontId="3" fillId="0" borderId="0" xfId="20" applyFont="1"/>
    <xf numFmtId="0" fontId="4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Continuous"/>
    </xf>
    <xf numFmtId="49" fontId="5" fillId="0" borderId="8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9" fontId="8" fillId="0" borderId="8" xfId="20" applyNumberFormat="1" applyFont="1" applyBorder="1" applyAlignment="1">
      <alignment horizontal="right" vertical="center"/>
    </xf>
    <xf numFmtId="189" fontId="9" fillId="0" borderId="9" xfId="20" applyNumberFormat="1" applyFont="1" applyBorder="1" applyAlignment="1">
      <alignment horizontal="right" vertical="center"/>
    </xf>
    <xf numFmtId="189" fontId="9" fillId="0" borderId="10" xfId="20" applyNumberFormat="1" applyFont="1" applyBorder="1" applyAlignment="1">
      <alignment horizontal="right" vertical="center"/>
    </xf>
    <xf numFmtId="0" fontId="5" fillId="0" borderId="0" xfId="20" applyFont="1"/>
    <xf numFmtId="0" fontId="5" fillId="0" borderId="0" xfId="20" applyFont="1" applyAlignment="1">
      <alignment horizontal="left" vertical="top"/>
    </xf>
    <xf numFmtId="10" fontId="5" fillId="0" borderId="11" xfId="20" applyNumberFormat="1" applyFont="1" applyBorder="1" applyAlignment="1">
      <alignment horizontal="distributed" vertical="center" inden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9" fontId="8" fillId="0" borderId="14" xfId="20" applyNumberFormat="1" applyFont="1" applyBorder="1" applyAlignment="1">
      <alignment horizontal="right" vertical="center"/>
    </xf>
    <xf numFmtId="189" fontId="9" fillId="0" borderId="15" xfId="20" applyNumberFormat="1" applyFont="1" applyBorder="1" applyAlignment="1">
      <alignment horizontal="right" vertical="center"/>
    </xf>
    <xf numFmtId="189" fontId="9" fillId="0" borderId="16" xfId="20" applyNumberFormat="1" applyFont="1" applyBorder="1" applyAlignment="1">
      <alignment horizontal="right" vertical="center"/>
    </xf>
    <xf numFmtId="0" fontId="5" fillId="0" borderId="0" xfId="20" applyFont="1" applyAlignment="1">
      <alignment horizontal="right" vertical="center"/>
    </xf>
    <xf numFmtId="10" fontId="5" fillId="0" borderId="17" xfId="20" applyNumberFormat="1" applyFont="1" applyBorder="1" applyAlignment="1">
      <alignment horizontal="distributed" vertical="center" indent="1"/>
    </xf>
    <xf numFmtId="49" fontId="5" fillId="0" borderId="15" xfId="20" applyNumberFormat="1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 wrapText="1"/>
    </xf>
    <xf numFmtId="10" fontId="5" fillId="0" borderId="18" xfId="20" applyNumberFormat="1" applyFont="1" applyBorder="1" applyAlignment="1">
      <alignment horizontal="distributed" vertical="center" indent="1"/>
    </xf>
    <xf numFmtId="10" fontId="5" fillId="0" borderId="15" xfId="20" applyNumberFormat="1" applyFont="1" applyBorder="1" applyAlignment="1">
      <alignment horizontal="center" vertical="center"/>
    </xf>
    <xf numFmtId="10" fontId="5" fillId="0" borderId="16" xfId="20" applyNumberFormat="1" applyFont="1" applyBorder="1" applyAlignment="1">
      <alignment horizontal="center" vertical="center" wrapText="1"/>
    </xf>
    <xf numFmtId="190" fontId="8" fillId="0" borderId="19" xfId="20" applyNumberFormat="1" applyFont="1" applyBorder="1" applyAlignment="1">
      <alignment horizontal="right" vertical="center"/>
    </xf>
    <xf numFmtId="190" fontId="8" fillId="0" borderId="15" xfId="20" applyNumberFormat="1" applyFont="1" applyBorder="1" applyAlignment="1">
      <alignment horizontal="right" vertical="center"/>
    </xf>
    <xf numFmtId="190" fontId="8" fillId="0" borderId="16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distributed" vertical="center" indent="1"/>
    </xf>
    <xf numFmtId="49" fontId="5" fillId="0" borderId="12" xfId="20" applyNumberFormat="1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17" xfId="20" applyFont="1" applyBorder="1" applyAlignment="1">
      <alignment horizontal="distributed" vertical="center" indent="1"/>
    </xf>
    <xf numFmtId="49" fontId="5" fillId="0" borderId="7" xfId="20" applyNumberFormat="1" applyFont="1" applyBorder="1" applyAlignment="1">
      <alignment horizontal="center"/>
    </xf>
    <xf numFmtId="0" fontId="5" fillId="0" borderId="18" xfId="20" applyFont="1" applyBorder="1" applyAlignment="1">
      <alignment horizontal="distributed" vertical="center" indent="1"/>
    </xf>
    <xf numFmtId="191" fontId="8" fillId="0" borderId="19" xfId="20" applyNumberFormat="1" applyFont="1" applyBorder="1" applyAlignment="1">
      <alignment horizontal="right" vertical="center"/>
    </xf>
    <xf numFmtId="191" fontId="8" fillId="0" borderId="15" xfId="20" applyNumberFormat="1" applyFont="1" applyBorder="1" applyAlignment="1">
      <alignment horizontal="right" vertical="center"/>
    </xf>
    <xf numFmtId="191" fontId="8" fillId="0" borderId="16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/>
    </xf>
    <xf numFmtId="0" fontId="5" fillId="0" borderId="20" xfId="20" applyFont="1" applyBorder="1" applyAlignment="1">
      <alignment horizontal="distributed" vertical="center" indent="2"/>
    </xf>
    <xf numFmtId="0" fontId="5" fillId="0" borderId="21" xfId="20" applyFont="1" applyBorder="1" applyAlignment="1">
      <alignment horizontal="distributed" indent="2"/>
    </xf>
    <xf numFmtId="0" fontId="5" fillId="0" borderId="18" xfId="20" applyFont="1" applyBorder="1" applyAlignment="1">
      <alignment horizontal="distributed" indent="2"/>
    </xf>
    <xf numFmtId="10" fontId="5" fillId="0" borderId="22" xfId="20" applyNumberFormat="1" applyFont="1" applyBorder="1" applyAlignment="1">
      <alignment horizontal="center" vertical="center"/>
    </xf>
    <xf numFmtId="10" fontId="5" fillId="0" borderId="23" xfId="2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centerContinuous"/>
    </xf>
    <xf numFmtId="0" fontId="5" fillId="0" borderId="19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3" fillId="0" borderId="26" xfId="20" applyFont="1" applyBorder="1" applyAlignment="1">
      <alignment horizontal="right" vertical="center"/>
    </xf>
    <xf numFmtId="0" fontId="5" fillId="0" borderId="17" xfId="20" applyFont="1" applyBorder="1" applyAlignment="1">
      <alignment horizontal="center" vertical="center"/>
    </xf>
    <xf numFmtId="0" fontId="5" fillId="0" borderId="22" xfId="20" applyFont="1" applyBorder="1" applyAlignment="1">
      <alignment horizontal="distributed" vertical="center" wrapText="1" indent="2"/>
    </xf>
    <xf numFmtId="0" fontId="3" fillId="0" borderId="8" xfId="20" applyFont="1" applyBorder="1" applyAlignment="1">
      <alignment horizontal="center" vertical="center"/>
    </xf>
    <xf numFmtId="0" fontId="3" fillId="0" borderId="27" xfId="20" applyFont="1" applyBorder="1" applyAlignment="1">
      <alignment horizontal="center" vertical="center"/>
    </xf>
    <xf numFmtId="0" fontId="10" fillId="0" borderId="18" xfId="20" applyFont="1" applyBorder="1" applyAlignment="1">
      <alignment horizontal="center" vertical="center"/>
    </xf>
    <xf numFmtId="0" fontId="10" fillId="0" borderId="24" xfId="20" applyFont="1" applyBorder="1" applyAlignment="1">
      <alignment horizontal="distributed" vertical="center" wrapText="1" indent="2"/>
    </xf>
    <xf numFmtId="0" fontId="5" fillId="0" borderId="23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3" fillId="0" borderId="6" xfId="20" applyFont="1" applyBorder="1" applyAlignment="1">
      <alignment vertical="center"/>
    </xf>
    <xf numFmtId="0" fontId="3" fillId="0" borderId="23" xfId="20" applyFont="1" applyBorder="1" applyAlignment="1">
      <alignment horizontal="center" vertical="center"/>
    </xf>
    <xf numFmtId="0" fontId="5" fillId="0" borderId="18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 wrapText="1"/>
    </xf>
    <xf numFmtId="0" fontId="3" fillId="0" borderId="29" xfId="20" applyFont="1" applyBorder="1" applyAlignment="1">
      <alignment vertical="center"/>
    </xf>
    <xf numFmtId="0" fontId="3" fillId="0" borderId="30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 wrapText="1"/>
    </xf>
    <xf numFmtId="0" fontId="5" fillId="0" borderId="32" xfId="20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right" vertical="center"/>
    </xf>
    <xf numFmtId="189" fontId="9" fillId="0" borderId="22" xfId="20" applyNumberFormat="1" applyFont="1" applyBorder="1" applyAlignment="1">
      <alignment horizontal="right" vertical="center"/>
    </xf>
    <xf numFmtId="189" fontId="9" fillId="0" borderId="23" xfId="20" applyNumberFormat="1" applyFont="1" applyBorder="1" applyAlignment="1">
      <alignment horizontal="right" vertical="center"/>
    </xf>
    <xf numFmtId="0" fontId="5" fillId="0" borderId="0" xfId="20" applyFont="1" applyAlignment="1">
      <alignment horizontal="right" vertical="top"/>
    </xf>
    <xf numFmtId="192" fontId="3" fillId="0" borderId="0" xfId="20" applyNumberFormat="1" applyFont="1" applyAlignment="1">
      <alignment horizontal="right" vertical="center"/>
    </xf>
    <xf numFmtId="0" fontId="0" fillId="0" borderId="33" xfId="21" applyFont="1" applyBorder="1"/>
    <xf numFmtId="0" fontId="7" fillId="0" borderId="0" xfId="20" applyFont="1" applyAlignment="1">
      <alignment horizontal="center"/>
    </xf>
    <xf numFmtId="193" fontId="5" fillId="0" borderId="0" xfId="20" applyNumberFormat="1" applyFont="1"/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H15" sqref="H15"/>
    </sheetView>
  </sheetViews>
  <sheetFormatPr defaultColWidth="9.00390625" defaultRowHeight="15"/>
  <cols>
    <col min="1" max="1" width="20.00390625" style="0" customWidth="1"/>
    <col min="2" max="2" width="10.421875" style="0" customWidth="1"/>
    <col min="3" max="3" width="9.140625" style="0" customWidth="1"/>
    <col min="4" max="4" width="11.421875" style="0" customWidth="1"/>
    <col min="5" max="6" width="9.140625" style="0" customWidth="1"/>
    <col min="7" max="7" width="11.421875" style="0" customWidth="1"/>
    <col min="8" max="8" width="9.140625" style="0" customWidth="1"/>
    <col min="10" max="10" width="9.140625" style="0" customWidth="1"/>
    <col min="11" max="11" width="12.57421875" style="0" customWidth="1"/>
    <col min="12" max="12" width="9.140625" style="0" customWidth="1"/>
    <col min="13" max="15" width="9.57421875" style="0" customWidth="1"/>
    <col min="16" max="16" width="13.8515625" style="0" customWidth="1"/>
    <col min="17" max="17" width="9.140625" style="0" customWidth="1"/>
    <col min="18" max="18" width="11.140625" style="0" customWidth="1"/>
    <col min="19" max="19" width="13.28125" style="0" customWidth="1"/>
    <col min="20" max="20" width="9.140625" style="0" customWidth="1"/>
  </cols>
  <sheetData>
    <row r="1" spans="1:19" ht="15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4"/>
      <c r="O1" s="14"/>
      <c r="P1" s="67" t="s">
        <v>37</v>
      </c>
      <c r="Q1" s="72" t="s">
        <v>40</v>
      </c>
      <c r="R1" s="74"/>
      <c r="S1" s="78"/>
    </row>
    <row r="2" spans="1:20" ht="15">
      <c r="A2" s="4" t="s">
        <v>1</v>
      </c>
      <c r="B2" s="14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64"/>
      <c r="P2" s="68" t="s">
        <v>38</v>
      </c>
      <c r="Q2" s="73" t="s">
        <v>41</v>
      </c>
      <c r="R2" s="75"/>
      <c r="S2" s="79"/>
      <c r="T2" s="87"/>
    </row>
    <row r="3" spans="1:20" ht="15">
      <c r="A3" s="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"/>
      <c r="S3" s="5"/>
      <c r="T3" s="5"/>
    </row>
    <row r="4" spans="2:20" ht="15">
      <c r="B4" s="16"/>
      <c r="C4" s="16"/>
      <c r="D4" s="16"/>
      <c r="E4" s="16"/>
      <c r="F4" s="16"/>
      <c r="G4" s="16"/>
      <c r="H4" s="45" t="s">
        <v>26</v>
      </c>
      <c r="I4" s="50"/>
      <c r="J4" s="50"/>
      <c r="K4" s="50"/>
      <c r="L4" s="16"/>
      <c r="M4" s="56"/>
      <c r="N4" s="16"/>
      <c r="O4" s="16"/>
      <c r="P4" s="16"/>
      <c r="Q4" s="56"/>
      <c r="R4" s="56"/>
      <c r="S4" s="56"/>
      <c r="T4" s="88"/>
    </row>
    <row r="5" spans="1:20" ht="15">
      <c r="A5" s="6" t="s">
        <v>3</v>
      </c>
      <c r="B5" s="17" t="s">
        <v>18</v>
      </c>
      <c r="C5" s="25" t="s">
        <v>19</v>
      </c>
      <c r="D5" s="32"/>
      <c r="E5" s="35"/>
      <c r="F5" s="41" t="s">
        <v>25</v>
      </c>
      <c r="G5" s="44"/>
      <c r="H5" s="46"/>
      <c r="I5" s="51" t="s">
        <v>29</v>
      </c>
      <c r="J5" s="52"/>
      <c r="K5" s="52"/>
      <c r="L5" s="53"/>
      <c r="M5" s="57" t="s">
        <v>31</v>
      </c>
      <c r="N5" s="61" t="s">
        <v>33</v>
      </c>
      <c r="O5" s="65"/>
      <c r="P5" s="69"/>
      <c r="Q5" s="65" t="s">
        <v>42</v>
      </c>
      <c r="R5" s="76"/>
      <c r="S5" s="80" t="s">
        <v>43</v>
      </c>
      <c r="T5" s="23"/>
    </row>
    <row r="6" spans="1:20" ht="15">
      <c r="A6" s="6"/>
      <c r="B6" s="18"/>
      <c r="C6" s="26" t="s">
        <v>20</v>
      </c>
      <c r="D6" s="33" t="s">
        <v>22</v>
      </c>
      <c r="E6" s="36"/>
      <c r="F6" s="42" t="s">
        <v>20</v>
      </c>
      <c r="G6" s="33" t="s">
        <v>22</v>
      </c>
      <c r="H6" s="36"/>
      <c r="I6" s="42" t="s">
        <v>20</v>
      </c>
      <c r="J6" s="26" t="s">
        <v>30</v>
      </c>
      <c r="K6" s="33" t="s">
        <v>22</v>
      </c>
      <c r="L6" s="54"/>
      <c r="M6" s="58"/>
      <c r="N6" s="62" t="s">
        <v>34</v>
      </c>
      <c r="O6" s="66" t="s">
        <v>35</v>
      </c>
      <c r="P6" s="70"/>
      <c r="Q6" s="26" t="s">
        <v>36</v>
      </c>
      <c r="R6" s="77" t="s">
        <v>39</v>
      </c>
      <c r="S6" s="80"/>
      <c r="T6" s="23"/>
    </row>
    <row r="7" spans="1:20" ht="15">
      <c r="A7" s="6"/>
      <c r="B7" s="19"/>
      <c r="C7" s="27"/>
      <c r="D7" s="34" t="s">
        <v>23</v>
      </c>
      <c r="E7" s="37" t="s">
        <v>24</v>
      </c>
      <c r="F7" s="27"/>
      <c r="G7" s="34" t="s">
        <v>23</v>
      </c>
      <c r="H7" s="37" t="s">
        <v>24</v>
      </c>
      <c r="I7" s="27"/>
      <c r="J7" s="27"/>
      <c r="K7" s="34" t="s">
        <v>23</v>
      </c>
      <c r="L7" s="55" t="s">
        <v>24</v>
      </c>
      <c r="M7" s="59"/>
      <c r="N7" s="63"/>
      <c r="O7" s="34" t="s">
        <v>36</v>
      </c>
      <c r="P7" s="71" t="s">
        <v>39</v>
      </c>
      <c r="Q7" s="71"/>
      <c r="R7" s="71"/>
      <c r="S7" s="81"/>
      <c r="T7" s="23"/>
    </row>
    <row r="8" spans="1:19" ht="26.7" customHeight="1">
      <c r="A8" s="7" t="s">
        <v>4</v>
      </c>
      <c r="B8" s="20">
        <f>SUM(B9:B25)</f>
        <v>187</v>
      </c>
      <c r="C8" s="28">
        <f>SUM(C9:C25)</f>
        <v>8</v>
      </c>
      <c r="D8" s="28">
        <f>SUM(D9:D25)</f>
        <v>7</v>
      </c>
      <c r="E8" s="38">
        <f>IF(D8=0,0,((C8-D8)/D8)*100)</f>
        <v>14.2857142857143</v>
      </c>
      <c r="F8" s="28">
        <f>SUM(F9:F25)</f>
        <v>0</v>
      </c>
      <c r="G8" s="28">
        <f>SUM(G9:G25)</f>
        <v>0</v>
      </c>
      <c r="H8" s="47">
        <f>IF(G8=0,0,((F8-G8)/G8)*100)</f>
        <v>0</v>
      </c>
      <c r="I8" s="28">
        <f>SUM(I9:I25)</f>
        <v>8</v>
      </c>
      <c r="J8" s="38">
        <f>IF(C8=0,0,(I8/C8)*100)</f>
        <v>100</v>
      </c>
      <c r="K8" s="28">
        <f>SUM(K9:K25)</f>
        <v>7</v>
      </c>
      <c r="L8" s="38">
        <f>IF(K8=0,0,((I8-K8)/K8)*100)</f>
        <v>14.2857142857143</v>
      </c>
      <c r="M8" s="28">
        <f>SUM(M9:M25)</f>
        <v>0</v>
      </c>
      <c r="N8" s="28">
        <f>SUM(N9:N25)</f>
        <v>0</v>
      </c>
      <c r="O8" s="28">
        <f>SUM(O9:O25)</f>
        <v>0</v>
      </c>
      <c r="P8" s="28">
        <f>SUM(P9:P25)</f>
        <v>0</v>
      </c>
      <c r="Q8" s="28">
        <f>SUM(Q9:Q25)</f>
        <v>0</v>
      </c>
      <c r="R8" s="28">
        <f>SUM(R9:R25)</f>
        <v>0</v>
      </c>
      <c r="S8" s="82">
        <f>SUM(S9:S25)</f>
        <v>0</v>
      </c>
    </row>
    <row r="9" spans="1:20" ht="26.7" customHeight="1">
      <c r="A9" s="8" t="s">
        <v>5</v>
      </c>
      <c r="B9" s="21">
        <f>'原始'!B14</f>
        <v>27</v>
      </c>
      <c r="C9" s="29">
        <f>'原始'!C14</f>
        <v>0</v>
      </c>
      <c r="D9" s="29">
        <f>'原始'!D14</f>
        <v>0</v>
      </c>
      <c r="E9" s="39">
        <f>IF(D9=0,0,((C9-D9)/D9)*100)</f>
        <v>0</v>
      </c>
      <c r="F9" s="29">
        <f>'原始'!G14</f>
        <v>0</v>
      </c>
      <c r="G9" s="29">
        <f>'原始'!H14</f>
        <v>0</v>
      </c>
      <c r="H9" s="48">
        <f>IF(G9=0,0,((F9-G9)/G9)*100)</f>
        <v>0</v>
      </c>
      <c r="I9" s="29">
        <f>'原始'!J14</f>
        <v>0</v>
      </c>
      <c r="J9" s="39">
        <f>IF(C9=0,0,(I9/C9)*100)</f>
        <v>0</v>
      </c>
      <c r="K9" s="29">
        <f>'原始'!L14</f>
        <v>0</v>
      </c>
      <c r="L9" s="39">
        <f>IF(K9=0,0,((I9-K9)/K9)*100)</f>
        <v>0</v>
      </c>
      <c r="M9" s="29">
        <f>'原始'!N14</f>
        <v>0</v>
      </c>
      <c r="N9" s="29">
        <f>'原始'!O14</f>
        <v>0</v>
      </c>
      <c r="O9" s="29">
        <f>'原始'!P14</f>
        <v>0</v>
      </c>
      <c r="P9" s="29">
        <f>'原始'!Q14</f>
        <v>0</v>
      </c>
      <c r="Q9" s="29">
        <f>'原始'!R14</f>
        <v>0</v>
      </c>
      <c r="R9" s="29">
        <f>'原始'!S14</f>
        <v>0</v>
      </c>
      <c r="S9" s="83">
        <f>'原始'!T14</f>
        <v>0</v>
      </c>
      <c r="T9" s="89"/>
    </row>
    <row r="10" spans="1:20" ht="26.7" customHeight="1">
      <c r="A10" s="8" t="s">
        <v>6</v>
      </c>
      <c r="B10" s="21">
        <f>'原始'!B16</f>
        <v>5</v>
      </c>
      <c r="C10" s="29">
        <f>'原始'!C16</f>
        <v>0</v>
      </c>
      <c r="D10" s="29">
        <f>'原始'!D16</f>
        <v>0</v>
      </c>
      <c r="E10" s="39">
        <f>IF(D10=0,0,((C10-D10)/D10)*100)</f>
        <v>0</v>
      </c>
      <c r="F10" s="29">
        <f>'原始'!G16</f>
        <v>0</v>
      </c>
      <c r="G10" s="29">
        <f>'原始'!H16</f>
        <v>0</v>
      </c>
      <c r="H10" s="48">
        <f>IF(G10=0,0,((F10-G10)/G10)*100)</f>
        <v>0</v>
      </c>
      <c r="I10" s="29">
        <f>'原始'!J16</f>
        <v>0</v>
      </c>
      <c r="J10" s="39">
        <f>IF(C10=0,0,(I10/C10)*100)</f>
        <v>0</v>
      </c>
      <c r="K10" s="29">
        <f>'原始'!L16</f>
        <v>0</v>
      </c>
      <c r="L10" s="39">
        <f>IF(K10=0,0,((I10-K10)/K10)*100)</f>
        <v>0</v>
      </c>
      <c r="M10" s="29">
        <f>'原始'!N16</f>
        <v>0</v>
      </c>
      <c r="N10" s="29">
        <f>'原始'!O16</f>
        <v>0</v>
      </c>
      <c r="O10" s="29">
        <f>'原始'!P16</f>
        <v>0</v>
      </c>
      <c r="P10" s="29">
        <f>'原始'!Q16</f>
        <v>0</v>
      </c>
      <c r="Q10" s="29">
        <f>'原始'!R16</f>
        <v>0</v>
      </c>
      <c r="R10" s="29">
        <f>'原始'!S16</f>
        <v>0</v>
      </c>
      <c r="S10" s="83">
        <f>'原始'!T16</f>
        <v>0</v>
      </c>
      <c r="T10" s="89"/>
    </row>
    <row r="11" spans="1:20" ht="26.7" customHeight="1">
      <c r="A11" s="8" t="s">
        <v>7</v>
      </c>
      <c r="B11" s="21">
        <f>'原始'!B18</f>
        <v>23</v>
      </c>
      <c r="C11" s="29">
        <f>'原始'!C18</f>
        <v>0</v>
      </c>
      <c r="D11" s="29">
        <f>'原始'!D18</f>
        <v>1</v>
      </c>
      <c r="E11" s="39">
        <f>IF(D11=0,0,((C11-D11)/D11)*100)</f>
        <v>-100</v>
      </c>
      <c r="F11" s="29">
        <f>'原始'!G18</f>
        <v>0</v>
      </c>
      <c r="G11" s="29">
        <f>'原始'!H18</f>
        <v>0</v>
      </c>
      <c r="H11" s="48">
        <f>IF(G11=0,0,((F11-G11)/G11)*100)</f>
        <v>0</v>
      </c>
      <c r="I11" s="29">
        <f>'原始'!J18</f>
        <v>0</v>
      </c>
      <c r="J11" s="39">
        <f>IF(C11=0,0,(I11/C11)*100)</f>
        <v>0</v>
      </c>
      <c r="K11" s="29">
        <f>'原始'!L18</f>
        <v>1</v>
      </c>
      <c r="L11" s="39">
        <f>IF(K11=0,0,((I11-K11)/K11)*100)</f>
        <v>-100</v>
      </c>
      <c r="M11" s="29">
        <f>'原始'!N18</f>
        <v>0</v>
      </c>
      <c r="N11" s="29">
        <f>'原始'!O18</f>
        <v>0</v>
      </c>
      <c r="O11" s="29">
        <f>'原始'!P18</f>
        <v>0</v>
      </c>
      <c r="P11" s="29">
        <f>'原始'!Q18</f>
        <v>0</v>
      </c>
      <c r="Q11" s="29">
        <f>'原始'!R18</f>
        <v>0</v>
      </c>
      <c r="R11" s="29">
        <f>'原始'!S18</f>
        <v>0</v>
      </c>
      <c r="S11" s="83">
        <f>'原始'!T18</f>
        <v>0</v>
      </c>
      <c r="T11" s="89"/>
    </row>
    <row r="12" spans="1:20" ht="26.7" customHeight="1">
      <c r="A12" s="8" t="s">
        <v>8</v>
      </c>
      <c r="B12" s="21">
        <f>'原始'!B20</f>
        <v>21</v>
      </c>
      <c r="C12" s="29">
        <f>'原始'!C20</f>
        <v>0</v>
      </c>
      <c r="D12" s="29">
        <f>'原始'!D20</f>
        <v>0</v>
      </c>
      <c r="E12" s="39">
        <f>IF(D12=0,0,((C12-D12)/D12)*100)</f>
        <v>0</v>
      </c>
      <c r="F12" s="29">
        <f>'原始'!G20</f>
        <v>0</v>
      </c>
      <c r="G12" s="29">
        <f>'原始'!H20</f>
        <v>0</v>
      </c>
      <c r="H12" s="48">
        <f>IF(G12=0,0,((F12-G12)/G12)*100)</f>
        <v>0</v>
      </c>
      <c r="I12" s="29">
        <f>'原始'!J20</f>
        <v>0</v>
      </c>
      <c r="J12" s="39">
        <f>IF(C12=0,0,(I12/C12)*100)</f>
        <v>0</v>
      </c>
      <c r="K12" s="29">
        <f>'原始'!L20</f>
        <v>0</v>
      </c>
      <c r="L12" s="39">
        <f>IF(K12=0,0,((I12-K12)/K12)*100)</f>
        <v>0</v>
      </c>
      <c r="M12" s="29">
        <f>'原始'!N20</f>
        <v>0</v>
      </c>
      <c r="N12" s="29">
        <f>'原始'!O20</f>
        <v>0</v>
      </c>
      <c r="O12" s="29">
        <f>'原始'!P20</f>
        <v>0</v>
      </c>
      <c r="P12" s="29">
        <f>'原始'!Q20</f>
        <v>0</v>
      </c>
      <c r="Q12" s="29">
        <f>'原始'!R20</f>
        <v>0</v>
      </c>
      <c r="R12" s="29">
        <f>'原始'!S20</f>
        <v>0</v>
      </c>
      <c r="S12" s="83">
        <f>'原始'!T20</f>
        <v>0</v>
      </c>
      <c r="T12" s="89"/>
    </row>
    <row r="13" spans="1:20" ht="26.7" customHeight="1">
      <c r="A13" s="8" t="s">
        <v>9</v>
      </c>
      <c r="B13" s="21">
        <f>'原始'!B22</f>
        <v>6</v>
      </c>
      <c r="C13" s="29">
        <f>'原始'!C22</f>
        <v>6</v>
      </c>
      <c r="D13" s="29">
        <f>'原始'!D22</f>
        <v>6</v>
      </c>
      <c r="E13" s="39">
        <f>IF(D13=0,0,((C13-D13)/D13)*100)</f>
        <v>0</v>
      </c>
      <c r="F13" s="29">
        <f>'原始'!G22</f>
        <v>0</v>
      </c>
      <c r="G13" s="29">
        <f>'原始'!H22</f>
        <v>0</v>
      </c>
      <c r="H13" s="48">
        <f>IF(G13=0,0,((F13-G13)/G13)*100)</f>
        <v>0</v>
      </c>
      <c r="I13" s="29">
        <f>'原始'!J22</f>
        <v>6</v>
      </c>
      <c r="J13" s="39">
        <f>IF(C13=0,0,(I13/C13)*100)</f>
        <v>100</v>
      </c>
      <c r="K13" s="29">
        <f>'原始'!L22</f>
        <v>6</v>
      </c>
      <c r="L13" s="39">
        <f>IF(K13=0,0,((I13-K13)/K13)*100)</f>
        <v>0</v>
      </c>
      <c r="M13" s="29">
        <f>'原始'!N22</f>
        <v>0</v>
      </c>
      <c r="N13" s="29">
        <f>'原始'!O22</f>
        <v>0</v>
      </c>
      <c r="O13" s="29">
        <f>'原始'!P22</f>
        <v>0</v>
      </c>
      <c r="P13" s="29">
        <f>'原始'!Q22</f>
        <v>0</v>
      </c>
      <c r="Q13" s="29">
        <f>'原始'!R22</f>
        <v>0</v>
      </c>
      <c r="R13" s="29">
        <f>'原始'!S22</f>
        <v>0</v>
      </c>
      <c r="S13" s="83">
        <f>'原始'!T22</f>
        <v>0</v>
      </c>
      <c r="T13" s="89"/>
    </row>
    <row r="14" spans="1:20" ht="26.7" customHeight="1">
      <c r="A14" s="8" t="s">
        <v>10</v>
      </c>
      <c r="B14" s="21">
        <f>'原始'!B24</f>
        <v>36</v>
      </c>
      <c r="C14" s="29">
        <f>'原始'!C24</f>
        <v>1</v>
      </c>
      <c r="D14" s="29">
        <f>'原始'!D24</f>
        <v>0</v>
      </c>
      <c r="E14" s="39">
        <f>IF(D14=0,0,((C14-D14)/D14)*100)</f>
        <v>0</v>
      </c>
      <c r="F14" s="29">
        <f>'原始'!G24</f>
        <v>0</v>
      </c>
      <c r="G14" s="29">
        <f>'原始'!H24</f>
        <v>0</v>
      </c>
      <c r="H14" s="48">
        <f>IF(G14=0,0,((F14-G14)/G14)*100)</f>
        <v>0</v>
      </c>
      <c r="I14" s="29">
        <f>'原始'!J24</f>
        <v>1</v>
      </c>
      <c r="J14" s="39">
        <f>IF(C14=0,0,(I14/C14)*100)</f>
        <v>100</v>
      </c>
      <c r="K14" s="29">
        <f>'原始'!L24</f>
        <v>0</v>
      </c>
      <c r="L14" s="39">
        <f>IF(K14=0,0,((I14-K14)/K14)*100)</f>
        <v>0</v>
      </c>
      <c r="M14" s="29">
        <f>'原始'!N24</f>
        <v>0</v>
      </c>
      <c r="N14" s="29">
        <f>'原始'!O24</f>
        <v>0</v>
      </c>
      <c r="O14" s="29">
        <f>'原始'!P24</f>
        <v>0</v>
      </c>
      <c r="P14" s="29">
        <f>'原始'!Q24</f>
        <v>0</v>
      </c>
      <c r="Q14" s="29">
        <f>'原始'!R24</f>
        <v>0</v>
      </c>
      <c r="R14" s="29">
        <f>'原始'!S24</f>
        <v>0</v>
      </c>
      <c r="S14" s="83">
        <f>'原始'!T24</f>
        <v>0</v>
      </c>
      <c r="T14" s="89"/>
    </row>
    <row r="15" spans="1:20" ht="26.7" customHeight="1">
      <c r="A15" s="8" t="s">
        <v>11</v>
      </c>
      <c r="B15" s="21">
        <f>'原始'!B26</f>
        <v>19</v>
      </c>
      <c r="C15" s="29">
        <f>'原始'!C26</f>
        <v>1</v>
      </c>
      <c r="D15" s="29">
        <f>'原始'!D26</f>
        <v>0</v>
      </c>
      <c r="E15" s="39">
        <f>IF(D15=0,0,((C15-D15)/D15)*100)</f>
        <v>0</v>
      </c>
      <c r="F15" s="29">
        <f>'原始'!G26</f>
        <v>0</v>
      </c>
      <c r="G15" s="29">
        <f>'原始'!H26</f>
        <v>0</v>
      </c>
      <c r="H15" s="48">
        <f>IF(G15=0,0,((F15-G15)/G15)*100)</f>
        <v>0</v>
      </c>
      <c r="I15" s="29">
        <f>'原始'!J26</f>
        <v>1</v>
      </c>
      <c r="J15" s="39">
        <f>IF(C15=0,0,(I15/C15)*100)</f>
        <v>100</v>
      </c>
      <c r="K15" s="29">
        <f>'原始'!L26</f>
        <v>0</v>
      </c>
      <c r="L15" s="39">
        <f>IF(K15=0,0,((I15-K15)/K15)*100)</f>
        <v>0</v>
      </c>
      <c r="M15" s="29">
        <f>'原始'!N26</f>
        <v>0</v>
      </c>
      <c r="N15" s="29">
        <f>'原始'!O26</f>
        <v>0</v>
      </c>
      <c r="O15" s="29">
        <f>'原始'!P26</f>
        <v>0</v>
      </c>
      <c r="P15" s="29">
        <f>'原始'!Q26</f>
        <v>0</v>
      </c>
      <c r="Q15" s="29">
        <f>'原始'!R26</f>
        <v>0</v>
      </c>
      <c r="R15" s="29">
        <f>'原始'!S26</f>
        <v>0</v>
      </c>
      <c r="S15" s="83">
        <f>'原始'!T26</f>
        <v>0</v>
      </c>
      <c r="T15" s="89"/>
    </row>
    <row r="16" spans="1:20" ht="26.7" customHeight="1">
      <c r="A16" s="8" t="s">
        <v>12</v>
      </c>
      <c r="B16" s="21">
        <f>'原始'!B28</f>
        <v>50</v>
      </c>
      <c r="C16" s="29">
        <f>'原始'!C28</f>
        <v>0</v>
      </c>
      <c r="D16" s="29">
        <f>'原始'!D28</f>
        <v>0</v>
      </c>
      <c r="E16" s="39">
        <f>IF(D16=0,0,((C16-D16)/D16)*100)</f>
        <v>0</v>
      </c>
      <c r="F16" s="29">
        <f>'原始'!G28</f>
        <v>0</v>
      </c>
      <c r="G16" s="29">
        <f>'原始'!H28</f>
        <v>0</v>
      </c>
      <c r="H16" s="48">
        <f>IF(G16=0,0,((F16-G16)/G16)*100)</f>
        <v>0</v>
      </c>
      <c r="I16" s="29">
        <f>'原始'!J28</f>
        <v>0</v>
      </c>
      <c r="J16" s="39">
        <f>IF(C16=0,0,(I16/C16)*100)</f>
        <v>0</v>
      </c>
      <c r="K16" s="29">
        <f>'原始'!L28</f>
        <v>0</v>
      </c>
      <c r="L16" s="39">
        <f>IF(K16=0,0,((I16-K16)/K16)*100)</f>
        <v>0</v>
      </c>
      <c r="M16" s="29">
        <f>'原始'!N28</f>
        <v>0</v>
      </c>
      <c r="N16" s="29">
        <f>'原始'!O28</f>
        <v>0</v>
      </c>
      <c r="O16" s="29">
        <f>'原始'!P28</f>
        <v>0</v>
      </c>
      <c r="P16" s="29">
        <f>'原始'!Q28</f>
        <v>0</v>
      </c>
      <c r="Q16" s="29">
        <f>'原始'!R28</f>
        <v>0</v>
      </c>
      <c r="R16" s="29">
        <f>'原始'!S28</f>
        <v>0</v>
      </c>
      <c r="S16" s="83">
        <f>'原始'!T28</f>
        <v>0</v>
      </c>
      <c r="T16" s="89"/>
    </row>
    <row r="17" spans="1:20" ht="26.7" customHeight="1">
      <c r="A17" s="9" t="s">
        <v>13</v>
      </c>
      <c r="B17" s="22">
        <f>'原始'!B30</f>
        <v>0</v>
      </c>
      <c r="C17" s="30">
        <f>'原始'!C30</f>
        <v>0</v>
      </c>
      <c r="D17" s="30">
        <f>'原始'!D30</f>
        <v>0</v>
      </c>
      <c r="E17" s="40">
        <f>IF(D17=0,0,((C17-D17)/D17)*100)</f>
        <v>0</v>
      </c>
      <c r="F17" s="30">
        <f>'原始'!G30</f>
        <v>0</v>
      </c>
      <c r="G17" s="30">
        <f>'原始'!H30</f>
        <v>0</v>
      </c>
      <c r="H17" s="49">
        <f>IF(G17=0,0,((F17-G17)/G17)*100)</f>
        <v>0</v>
      </c>
      <c r="I17" s="30">
        <f>'原始'!J30</f>
        <v>0</v>
      </c>
      <c r="J17" s="40">
        <f>IF(C17=0,0,(I17/C17)*100)</f>
        <v>0</v>
      </c>
      <c r="K17" s="30">
        <f>'原始'!L30</f>
        <v>0</v>
      </c>
      <c r="L17" s="40">
        <f>IF(K17=0,0,((I17-K17)/K17)*100)</f>
        <v>0</v>
      </c>
      <c r="M17" s="30">
        <f>'原始'!N30</f>
        <v>0</v>
      </c>
      <c r="N17" s="30">
        <f>'原始'!O30</f>
        <v>0</v>
      </c>
      <c r="O17" s="30">
        <f>'原始'!P30</f>
        <v>0</v>
      </c>
      <c r="P17" s="30">
        <f>'原始'!Q30</f>
        <v>0</v>
      </c>
      <c r="Q17" s="30">
        <f>'原始'!R30</f>
        <v>0</v>
      </c>
      <c r="R17" s="30">
        <f>'原始'!S30</f>
        <v>0</v>
      </c>
      <c r="S17" s="84">
        <f>'原始'!T30</f>
        <v>0</v>
      </c>
      <c r="T17" s="89"/>
    </row>
    <row r="18" spans="1:20" ht="15">
      <c r="A18" s="10"/>
      <c r="B18" s="10"/>
      <c r="C18" s="10"/>
      <c r="D18" s="10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3"/>
      <c r="Q18" s="24"/>
      <c r="R18" s="13"/>
      <c r="S18" s="85" t="str">
        <f>LEFT('原始'!Q32,16)&amp;"編製"</f>
        <v> 中華民國109年 4月 9日 編製</v>
      </c>
      <c r="T18" s="23"/>
    </row>
    <row r="19" spans="1:20" ht="15">
      <c r="A19" s="11" t="s">
        <v>14</v>
      </c>
      <c r="B19" s="11"/>
      <c r="C19" s="31" t="s">
        <v>21</v>
      </c>
      <c r="D19" s="13"/>
      <c r="E19" s="23"/>
      <c r="F19" s="13"/>
      <c r="G19" s="13"/>
      <c r="H19" s="43" t="s">
        <v>27</v>
      </c>
      <c r="I19" s="23"/>
      <c r="J19" s="23"/>
      <c r="K19" s="13"/>
      <c r="L19" s="13"/>
      <c r="M19" s="60" t="s">
        <v>32</v>
      </c>
      <c r="N19" s="23"/>
      <c r="O19" s="23"/>
      <c r="P19" s="13"/>
      <c r="Q19" s="13"/>
      <c r="R19" s="13"/>
      <c r="S19" s="86"/>
      <c r="T19" s="23"/>
    </row>
    <row r="20" spans="1:22" ht="15">
      <c r="A20" s="11"/>
      <c r="B20" s="11"/>
      <c r="C20" s="31"/>
      <c r="D20" s="13"/>
      <c r="E20" s="23"/>
      <c r="F20" s="13"/>
      <c r="G20" s="13"/>
      <c r="H20" s="43" t="s">
        <v>28</v>
      </c>
      <c r="I20" s="23"/>
      <c r="J20" s="23"/>
      <c r="K20" s="13"/>
      <c r="L20" s="13"/>
      <c r="M20" s="60"/>
      <c r="N20" s="23"/>
      <c r="O20" s="23"/>
      <c r="P20" s="13"/>
      <c r="Q20" s="13"/>
      <c r="R20" s="13"/>
      <c r="S20" s="23"/>
      <c r="T20" s="23"/>
      <c r="U20" s="23"/>
      <c r="V20" s="23"/>
    </row>
    <row r="21" spans="1:22" ht="15">
      <c r="A21" s="12"/>
      <c r="B21" s="12"/>
      <c r="C21" s="10"/>
      <c r="D21" s="10"/>
      <c r="E21" s="23"/>
      <c r="F21" s="43"/>
      <c r="G21" s="13"/>
      <c r="H21" s="23"/>
      <c r="I21" s="23"/>
      <c r="J21" s="23"/>
      <c r="K21" s="23"/>
      <c r="L21" s="12"/>
      <c r="M21" s="23"/>
      <c r="N21" s="23"/>
      <c r="O21" s="23"/>
      <c r="P21" s="23"/>
      <c r="Q21" s="12"/>
      <c r="R21" s="23"/>
      <c r="S21" s="23"/>
      <c r="T21" s="23"/>
      <c r="U21" s="23"/>
      <c r="V21" s="23"/>
    </row>
    <row r="22" spans="1:20" ht="12.6" customHeight="1">
      <c r="A22" s="12" t="s">
        <v>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2" ht="12.6" customHeight="1">
      <c r="A23" s="11" t="s">
        <v>16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</sheetData>
  <mergeCells count="27">
    <mergeCell ref="B5:B7"/>
    <mergeCell ref="C5:E5"/>
    <mergeCell ref="A19:B20"/>
    <mergeCell ref="C19:C20"/>
    <mergeCell ref="M19:M20"/>
    <mergeCell ref="C6:C7"/>
    <mergeCell ref="D6:E6"/>
    <mergeCell ref="F5:H5"/>
    <mergeCell ref="F6:F7"/>
    <mergeCell ref="G6:H6"/>
    <mergeCell ref="J6:J7"/>
    <mergeCell ref="Q1:S1"/>
    <mergeCell ref="I5:L5"/>
    <mergeCell ref="K6:L6"/>
    <mergeCell ref="N6:N7"/>
    <mergeCell ref="O6:P6"/>
    <mergeCell ref="M5:M7"/>
    <mergeCell ref="N5:P5"/>
    <mergeCell ref="Q5:R5"/>
    <mergeCell ref="I6:I7"/>
    <mergeCell ref="Q6:Q7"/>
    <mergeCell ref="R6:R7"/>
    <mergeCell ref="S5:S7"/>
    <mergeCell ref="A3:S3"/>
    <mergeCell ref="H4:K4"/>
    <mergeCell ref="Q2:S2"/>
    <mergeCell ref="A5:A7"/>
  </mergeCells>
  <printOptions/>
  <pageMargins left="0.7" right="0.7" top="0.75" bottom="0.75" header="0.3" footer="0.3"/>
  <pageSetup fitToHeight="0" fitToWidth="0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7">
      <selection activeCell="Q32" sqref="Q32"/>
    </sheetView>
  </sheetViews>
  <sheetFormatPr defaultColWidth="9.28125" defaultRowHeight="15"/>
  <cols>
    <col min="1" max="16384" width="8.8515625" style="90" bestFit="1" customWidth="1"/>
  </cols>
  <sheetData>
    <row r="1" spans="1:17" ht="15">
      <c r="A1" s="90" t="s">
        <v>44</v>
      </c>
      <c r="P1" s="90" t="s">
        <v>91</v>
      </c>
      <c r="Q1" s="90" t="s">
        <v>96</v>
      </c>
    </row>
    <row r="2" spans="1:18" ht="15">
      <c r="A2" s="90" t="s">
        <v>45</v>
      </c>
      <c r="B2" s="90" t="s">
        <v>62</v>
      </c>
      <c r="P2" s="90" t="s">
        <v>92</v>
      </c>
      <c r="R2" s="90" t="s">
        <v>99</v>
      </c>
    </row>
    <row r="3" ht="15">
      <c r="E3" s="90" t="s">
        <v>74</v>
      </c>
    </row>
    <row r="4" ht="15">
      <c r="I4" s="90" t="s">
        <v>79</v>
      </c>
    </row>
    <row r="5" spans="4:18" ht="15">
      <c r="D5" s="90" t="s">
        <v>69</v>
      </c>
      <c r="H5" s="90" t="s">
        <v>78</v>
      </c>
      <c r="K5" s="90" t="s">
        <v>83</v>
      </c>
      <c r="P5" s="90" t="s">
        <v>93</v>
      </c>
      <c r="R5" s="90" t="s">
        <v>100</v>
      </c>
    </row>
    <row r="6" spans="2:20" ht="15">
      <c r="B6" s="90" t="s">
        <v>63</v>
      </c>
      <c r="D6" s="90" t="s">
        <v>70</v>
      </c>
      <c r="H6" s="90" t="s">
        <v>70</v>
      </c>
      <c r="L6" s="90" t="s">
        <v>70</v>
      </c>
      <c r="P6" s="90" t="s">
        <v>94</v>
      </c>
      <c r="T6" s="90" t="s">
        <v>102</v>
      </c>
    </row>
    <row r="7" spans="11:15" ht="15">
      <c r="K7" s="90" t="s">
        <v>84</v>
      </c>
      <c r="O7" s="90" t="s">
        <v>88</v>
      </c>
    </row>
    <row r="8" spans="1:14" ht="15">
      <c r="A8" s="90" t="s">
        <v>46</v>
      </c>
      <c r="B8" s="90" t="s">
        <v>64</v>
      </c>
      <c r="N8" s="90" t="s">
        <v>86</v>
      </c>
    </row>
    <row r="9" spans="3:15" ht="15">
      <c r="C9" s="90" t="s">
        <v>68</v>
      </c>
      <c r="G9" s="90" t="s">
        <v>77</v>
      </c>
      <c r="J9" s="90" t="s">
        <v>68</v>
      </c>
      <c r="K9" s="90" t="s">
        <v>85</v>
      </c>
      <c r="O9" s="90" t="s">
        <v>89</v>
      </c>
    </row>
    <row r="10" spans="4:20" ht="15">
      <c r="D10" s="90" t="s">
        <v>71</v>
      </c>
      <c r="E10" s="90" t="s">
        <v>75</v>
      </c>
      <c r="H10" s="90" t="s">
        <v>71</v>
      </c>
      <c r="I10" s="90" t="s">
        <v>80</v>
      </c>
      <c r="L10" s="90" t="s">
        <v>71</v>
      </c>
      <c r="M10" s="90" t="s">
        <v>80</v>
      </c>
      <c r="R10" s="90" t="s">
        <v>101</v>
      </c>
      <c r="S10" s="90" t="s">
        <v>97</v>
      </c>
      <c r="T10" s="90" t="s">
        <v>103</v>
      </c>
    </row>
    <row r="11" spans="15:17" ht="15">
      <c r="O11" s="90" t="s">
        <v>90</v>
      </c>
      <c r="P11" s="90" t="s">
        <v>95</v>
      </c>
      <c r="Q11" s="90" t="s">
        <v>97</v>
      </c>
    </row>
    <row r="12" spans="2:13" ht="15">
      <c r="B12" s="90" t="s">
        <v>65</v>
      </c>
      <c r="D12" s="90" t="s">
        <v>72</v>
      </c>
      <c r="F12" s="90" t="s">
        <v>76</v>
      </c>
      <c r="H12" s="90" t="s">
        <v>72</v>
      </c>
      <c r="I12" s="90" t="s">
        <v>76</v>
      </c>
      <c r="K12" s="90" t="s">
        <v>76</v>
      </c>
      <c r="L12" s="90" t="s">
        <v>72</v>
      </c>
      <c r="M12" s="90" t="s">
        <v>76</v>
      </c>
    </row>
    <row r="13" spans="1:20" ht="15">
      <c r="A13" s="90" t="s">
        <v>47</v>
      </c>
      <c r="B13" s="90">
        <v>187</v>
      </c>
      <c r="C13" s="90">
        <v>8</v>
      </c>
      <c r="D13" s="90">
        <v>7</v>
      </c>
      <c r="F13" s="90">
        <v>14.29</v>
      </c>
      <c r="G13" s="90">
        <v>0</v>
      </c>
      <c r="H13" s="90">
        <v>0</v>
      </c>
      <c r="I13" s="90">
        <v>0</v>
      </c>
      <c r="J13" s="90">
        <v>8</v>
      </c>
      <c r="K13" s="90">
        <v>100</v>
      </c>
      <c r="L13" s="90">
        <v>7</v>
      </c>
      <c r="M13" s="90">
        <v>14.29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</row>
    <row r="14" spans="1:20" ht="15">
      <c r="A14" s="90" t="s">
        <v>48</v>
      </c>
      <c r="B14" s="90">
        <v>27</v>
      </c>
      <c r="C14" s="90">
        <v>0</v>
      </c>
      <c r="D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</row>
    <row r="15" ht="15">
      <c r="A15" s="90" t="s">
        <v>49</v>
      </c>
    </row>
    <row r="16" spans="1:20" ht="15">
      <c r="A16" s="90" t="s">
        <v>50</v>
      </c>
      <c r="B16" s="90">
        <v>5</v>
      </c>
      <c r="C16" s="90">
        <v>0</v>
      </c>
      <c r="D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</row>
    <row r="17" ht="15">
      <c r="A17" s="90" t="s">
        <v>49</v>
      </c>
    </row>
    <row r="18" spans="1:20" ht="15">
      <c r="A18" s="90" t="s">
        <v>51</v>
      </c>
      <c r="B18" s="90">
        <v>23</v>
      </c>
      <c r="C18" s="90">
        <v>0</v>
      </c>
      <c r="D18" s="90">
        <v>1</v>
      </c>
      <c r="F18" s="90">
        <v>-100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1</v>
      </c>
      <c r="M18" s="90">
        <v>-100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</row>
    <row r="19" ht="15">
      <c r="A19" s="90" t="s">
        <v>49</v>
      </c>
    </row>
    <row r="20" spans="1:20" ht="15">
      <c r="A20" s="90" t="s">
        <v>52</v>
      </c>
      <c r="B20" s="90">
        <v>21</v>
      </c>
      <c r="C20" s="90">
        <v>0</v>
      </c>
      <c r="D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</row>
    <row r="21" ht="15">
      <c r="A21" s="90" t="s">
        <v>49</v>
      </c>
    </row>
    <row r="22" spans="1:20" ht="15">
      <c r="A22" s="90" t="s">
        <v>53</v>
      </c>
      <c r="B22" s="90">
        <v>6</v>
      </c>
      <c r="C22" s="90">
        <v>6</v>
      </c>
      <c r="D22" s="90">
        <v>6</v>
      </c>
      <c r="F22" s="90">
        <v>0</v>
      </c>
      <c r="G22" s="90">
        <v>0</v>
      </c>
      <c r="H22" s="90">
        <v>0</v>
      </c>
      <c r="I22" s="90">
        <v>0</v>
      </c>
      <c r="J22" s="90">
        <v>6</v>
      </c>
      <c r="K22" s="90">
        <v>100</v>
      </c>
      <c r="L22" s="90">
        <v>6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</row>
    <row r="23" ht="15">
      <c r="A23" s="90" t="s">
        <v>49</v>
      </c>
    </row>
    <row r="24" spans="1:20" ht="15">
      <c r="A24" s="90" t="s">
        <v>54</v>
      </c>
      <c r="B24" s="90">
        <v>36</v>
      </c>
      <c r="C24" s="90">
        <v>1</v>
      </c>
      <c r="D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1</v>
      </c>
      <c r="K24" s="90">
        <v>100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</row>
    <row r="25" ht="15">
      <c r="A25" s="90" t="s">
        <v>49</v>
      </c>
    </row>
    <row r="26" spans="1:20" ht="15">
      <c r="A26" s="90" t="s">
        <v>55</v>
      </c>
      <c r="B26" s="90">
        <v>19</v>
      </c>
      <c r="C26" s="90">
        <v>1</v>
      </c>
      <c r="D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1</v>
      </c>
      <c r="K26" s="90">
        <v>100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</row>
    <row r="27" ht="15">
      <c r="A27" s="90" t="s">
        <v>49</v>
      </c>
    </row>
    <row r="28" spans="1:20" ht="15">
      <c r="A28" s="90" t="s">
        <v>56</v>
      </c>
      <c r="B28" s="90">
        <v>50</v>
      </c>
      <c r="C28" s="90">
        <v>0</v>
      </c>
      <c r="D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</row>
    <row r="29" ht="15">
      <c r="A29" s="90" t="s">
        <v>49</v>
      </c>
    </row>
    <row r="30" spans="1:20" ht="15">
      <c r="A30" s="90" t="s">
        <v>57</v>
      </c>
      <c r="B30" s="90">
        <v>0</v>
      </c>
      <c r="C30" s="90">
        <v>0</v>
      </c>
      <c r="D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</row>
    <row r="31" ht="15">
      <c r="A31" s="90" t="s">
        <v>58</v>
      </c>
    </row>
    <row r="32" spans="1:17" ht="15">
      <c r="A32" s="90" t="s">
        <v>59</v>
      </c>
      <c r="D32" s="90" t="s">
        <v>73</v>
      </c>
      <c r="I32" s="90" t="s">
        <v>81</v>
      </c>
      <c r="N32" s="90" t="s">
        <v>87</v>
      </c>
      <c r="Q32" s="90" t="s">
        <v>98</v>
      </c>
    </row>
    <row r="33" ht="15">
      <c r="I33" s="90" t="s">
        <v>82</v>
      </c>
    </row>
    <row r="34" spans="1:2" ht="15">
      <c r="A34" s="90" t="s">
        <v>60</v>
      </c>
      <c r="B34" s="90" t="s">
        <v>66</v>
      </c>
    </row>
    <row r="35" spans="1:2" ht="15">
      <c r="A35" s="90" t="s">
        <v>61</v>
      </c>
      <c r="B35" s="90" t="s">
        <v>67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