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安全設備查察處理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<sst xmlns="http://schemas.openxmlformats.org/spreadsheetml/2006/main" count="132" uniqueCount="118">
  <si>
    <t>公   開   類</t>
  </si>
  <si>
    <t>月　  　  報</t>
  </si>
  <si>
    <t>臺中市消防安全設備查察處理</t>
  </si>
  <si>
    <t>中華民國109年3月</t>
  </si>
  <si>
    <t>區域別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</si>
  <si>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</si>
  <si>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</si>
  <si>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</si>
  <si>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</si>
  <si>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</si>
  <si>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</si>
  <si>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</si>
  <si>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</si>
  <si>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</si>
  <si>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</si>
  <si>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</si>
  <si>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資料來源：依據本市各區所報「消防安全設備查察處理」表彙編。</t>
  </si>
  <si>
    <t>填表說明：1.本表列管家數需與同期「10981-02-02-2消防安全檢查列管對象」數字相符。</t>
  </si>
  <si>
    <t>　　　　　2.本表1式4份，1份送消防署會計室，1份送市府主計處，1份送本局會計室，1份自存。</t>
  </si>
  <si>
    <t>次月15日前編報</t>
  </si>
  <si>
    <t>期底
列管家數
(家)</t>
  </si>
  <si>
    <t>檢  查  情  形</t>
  </si>
  <si>
    <t>檢查件次</t>
  </si>
  <si>
    <t>審　核</t>
  </si>
  <si>
    <t>合格件次</t>
  </si>
  <si>
    <t>不合格
件次</t>
  </si>
  <si>
    <t>檢查率
(%)</t>
  </si>
  <si>
    <t>檢查
合格率
(%)</t>
  </si>
  <si>
    <t>複  查  情  形</t>
  </si>
  <si>
    <t>複查件次</t>
  </si>
  <si>
    <t>業務主管人員</t>
  </si>
  <si>
    <t>主辦統計人員</t>
  </si>
  <si>
    <t>複查   不合格   件次</t>
  </si>
  <si>
    <t>複查
不合格率(%)</t>
  </si>
  <si>
    <t>違規處理情形</t>
  </si>
  <si>
    <t>限期改善件次</t>
  </si>
  <si>
    <t>舉發件次</t>
  </si>
  <si>
    <t>機關首長</t>
  </si>
  <si>
    <t>停業或
停止使用件次</t>
  </si>
  <si>
    <t>處罰鍰</t>
  </si>
  <si>
    <t>件次</t>
  </si>
  <si>
    <t>編製機關</t>
  </si>
  <si>
    <t>表     號</t>
  </si>
  <si>
    <t>金額(元)  (1)</t>
  </si>
  <si>
    <t>臺中市政府消防局</t>
  </si>
  <si>
    <t>10981-04-01-2</t>
  </si>
  <si>
    <t>罰鍰收繳情形</t>
  </si>
  <si>
    <t>金額(元)  (2)</t>
  </si>
  <si>
    <t>收繳率[(2)/(1)*100](%)</t>
  </si>
  <si>
    <t>強制執行件次</t>
  </si>
  <si>
    <t xml:space="preserve">  中華民國109年 4月 6日 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</si>
  <si>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</si>
  <si>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</si>
  <si>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</si>
  <si>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</si>
  <si>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</si>
  <si>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</si>
  <si>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</si>
  <si>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</si>
  <si>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</si>
  <si>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</si>
  <si>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</si>
  <si>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</si>
  <si>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</si>
  <si>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</si>
  <si>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</si>
  <si>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</si>
  <si>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</si>
  <si>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</si>
  <si>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</si>
  <si>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期    底</t>
  </si>
  <si>
    <t xml:space="preserve"> 列管家數</t>
  </si>
  <si>
    <t xml:space="preserve">   (家)</t>
  </si>
  <si>
    <t xml:space="preserve"> 依據本市各消防分隊所報「消防安全設備查察處理」表彙編。</t>
  </si>
  <si>
    <t xml:space="preserve"> 1.本表列管家數需與同期「1761-01-02-2消防安全檢查列管對象」數字相符。</t>
  </si>
  <si>
    <t xml:space="preserve"> 2.本表1式4份，經陳核後，1份自存，另外3份送本局會計室，其中1份送市政府主計處，1份送內政部消防署，並應由網際網路上傳至 內政部消防署統計資料庫。</t>
  </si>
  <si>
    <t xml:space="preserve">  檢          查          情          形</t>
  </si>
  <si>
    <t xml:space="preserve">  檢查件次</t>
  </si>
  <si>
    <t xml:space="preserve">  合格件次</t>
  </si>
  <si>
    <t xml:space="preserve">  審核</t>
  </si>
  <si>
    <t xml:space="preserve">  不 合 格</t>
  </si>
  <si>
    <t xml:space="preserve">  件  　次</t>
  </si>
  <si>
    <t xml:space="preserve"> 檢 查 率</t>
  </si>
  <si>
    <t xml:space="preserve">  (%)</t>
  </si>
  <si>
    <t xml:space="preserve"> 臺中市消防安全設備查察處理</t>
  </si>
  <si>
    <t xml:space="preserve">  檢　  查</t>
  </si>
  <si>
    <t xml:space="preserve">  合 格 率</t>
  </si>
  <si>
    <t xml:space="preserve">  中華民國109年 3月</t>
  </si>
  <si>
    <t xml:space="preserve">  複    查    情    形</t>
  </si>
  <si>
    <t xml:space="preserve">  複查件次</t>
  </si>
  <si>
    <t xml:space="preserve">  業務主管人員</t>
  </si>
  <si>
    <t xml:space="preserve">  主辦統計人員</t>
  </si>
  <si>
    <t xml:space="preserve"> 複    查</t>
  </si>
  <si>
    <t xml:space="preserve"> 不 合 格</t>
  </si>
  <si>
    <t xml:space="preserve"> 件    次</t>
  </si>
  <si>
    <t xml:space="preserve"> 不合格率</t>
  </si>
  <si>
    <t xml:space="preserve"> 限期改善</t>
  </si>
  <si>
    <t xml:space="preserve">  違　規　處　理　情　形</t>
  </si>
  <si>
    <t xml:space="preserve">  舉  發</t>
  </si>
  <si>
    <t xml:space="preserve">  件  次</t>
  </si>
  <si>
    <t xml:space="preserve"> 停    業</t>
  </si>
  <si>
    <t xml:space="preserve"> 或 停 止</t>
  </si>
  <si>
    <t xml:space="preserve"> 使    用</t>
  </si>
  <si>
    <t xml:space="preserve">  機關首長</t>
  </si>
  <si>
    <t xml:space="preserve">  處    罰    鍰</t>
  </si>
  <si>
    <t xml:space="preserve">  件次</t>
  </si>
  <si>
    <t xml:space="preserve">  編製機關</t>
  </si>
  <si>
    <t xml:space="preserve">  表　　號</t>
  </si>
  <si>
    <t xml:space="preserve">  金額(元)</t>
  </si>
  <si>
    <t xml:space="preserve">  中華民國109年 4月 6日 17:06:46 印製</t>
  </si>
  <si>
    <t xml:space="preserve">  臺中市政府消防局火災預防科</t>
  </si>
  <si>
    <t xml:space="preserve"> 罰   鍰   收   繳   情   形</t>
  </si>
  <si>
    <t xml:space="preserve"> 件  次</t>
  </si>
  <si>
    <t xml:space="preserve">  1761-02-01-2</t>
  </si>
  <si>
    <t xml:space="preserve"> 收 繳 率</t>
  </si>
  <si>
    <t xml:space="preserve"> [(2)/(1)*100]  ˉ</t>
  </si>
  <si>
    <t xml:space="preserve"> 強制執行</t>
  </si>
  <si>
    <t xml:space="preserve"> 件　　次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</si>
</sst>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_(* #,##0.00_);_(* \(#,##0.00\);_(* &quot;-&quot;??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9.5"/>
      <color theme="1"/>
      <name val="標楷體"/>
      <family val="2"/>
    </font>
    <font>
      <sz val="11"/>
      <color rgb="FF000000"/>
      <name val="標楷體"/>
      <family val="2"/>
    </font>
    <font>
      <sz val="12"/>
      <color rgb="FFFF0000"/>
      <name val="新細明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/>
    </xf>
    <xf numFmtId="188" fontId="3" fillId="0" borderId="7" xfId="20" applyNumberFormat="1" applyFont="1" applyBorder="1" applyAlignment="1">
      <alignment horizontal="distributed" vertical="center"/>
    </xf>
    <xf numFmtId="0" fontId="3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0" fontId="5" fillId="0" borderId="0" xfId="20" applyFont="1" applyAlignment="1">
      <alignment horizontal="left" vertical="top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center"/>
    </xf>
    <xf numFmtId="0" fontId="3" fillId="0" borderId="8" xfId="20" applyFont="1" applyBorder="1"/>
    <xf numFmtId="0" fontId="3" fillId="0" borderId="0" xfId="20" applyFont="1" applyAlignment="1">
      <alignment horizont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189" fontId="7" fillId="0" borderId="12" xfId="20" applyNumberFormat="1" applyFont="1" applyBorder="1" applyAlignment="1">
      <alignment horizontal="right"/>
    </xf>
    <xf numFmtId="189" fontId="8" fillId="0" borderId="13" xfId="20" applyNumberFormat="1" applyFont="1" applyBorder="1" applyAlignment="1">
      <alignment horizontal="right"/>
    </xf>
    <xf numFmtId="189" fontId="8" fillId="0" borderId="14" xfId="20" applyNumberFormat="1" applyFont="1" applyBorder="1" applyAlignment="1">
      <alignment horizontal="right"/>
    </xf>
    <xf numFmtId="0" fontId="3" fillId="0" borderId="0" xfId="20" applyFont="1" applyAlignment="1">
      <alignment horizontal="left" vertical="top" wrapText="1"/>
    </xf>
    <xf numFmtId="0" fontId="3" fillId="0" borderId="0" xfId="20" applyFont="1"/>
    <xf numFmtId="0" fontId="3" fillId="0" borderId="15" xfId="20" applyFont="1" applyBorder="1"/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189" fontId="7" fillId="0" borderId="20" xfId="20" applyNumberFormat="1" applyFont="1" applyBorder="1" applyAlignment="1">
      <alignment horizontal="right"/>
    </xf>
    <xf numFmtId="189" fontId="7" fillId="0" borderId="21" xfId="20" applyNumberFormat="1" applyFont="1" applyBorder="1" applyAlignment="1">
      <alignment horizontal="right"/>
    </xf>
    <xf numFmtId="189" fontId="7" fillId="0" borderId="22" xfId="20" applyNumberFormat="1" applyFont="1" applyBorder="1" applyAlignment="1">
      <alignment horizontal="right"/>
    </xf>
    <xf numFmtId="0" fontId="5" fillId="0" borderId="0" xfId="20" applyFont="1" applyAlignment="1">
      <alignment horizontal="right" vertical="center"/>
    </xf>
    <xf numFmtId="0" fontId="9" fillId="0" borderId="0" xfId="20" applyFont="1" applyAlignment="1">
      <alignment horizontal="center"/>
    </xf>
    <xf numFmtId="0" fontId="9" fillId="0" borderId="15" xfId="20" applyFont="1" applyBorder="1"/>
    <xf numFmtId="0" fontId="2" fillId="0" borderId="16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189" fontId="8" fillId="0" borderId="21" xfId="20" applyNumberFormat="1" applyFont="1" applyBorder="1" applyAlignment="1">
      <alignment horizontal="right"/>
    </xf>
    <xf numFmtId="189" fontId="8" fillId="0" borderId="22" xfId="20" applyNumberFormat="1" applyFont="1" applyBorder="1" applyAlignment="1">
      <alignment horizontal="right"/>
    </xf>
    <xf numFmtId="0" fontId="5" fillId="0" borderId="0" xfId="20" applyFont="1"/>
    <xf numFmtId="0" fontId="0" fillId="0" borderId="0" xfId="21" applyFont="1"/>
    <xf numFmtId="190" fontId="7" fillId="0" borderId="20" xfId="20" applyNumberFormat="1" applyFont="1" applyBorder="1" applyAlignment="1">
      <alignment horizontal="right"/>
    </xf>
    <xf numFmtId="190" fontId="7" fillId="0" borderId="21" xfId="20" applyNumberFormat="1" applyFont="1" applyBorder="1" applyAlignment="1">
      <alignment horizontal="right"/>
    </xf>
    <xf numFmtId="190" fontId="7" fillId="0" borderId="22" xfId="20" applyNumberFormat="1" applyFont="1" applyBorder="1" applyAlignment="1">
      <alignment horizontal="right"/>
    </xf>
    <xf numFmtId="0" fontId="2" fillId="0" borderId="26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9" fillId="0" borderId="0" xfId="20" applyFont="1"/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6" fillId="0" borderId="0" xfId="20" applyFont="1"/>
    <xf numFmtId="0" fontId="10" fillId="0" borderId="5" xfId="20" applyFont="1" applyBorder="1" applyAlignment="1">
      <alignment horizontal="right" vertical="center"/>
    </xf>
    <xf numFmtId="0" fontId="5" fillId="0" borderId="30" xfId="20" applyFont="1" applyBorder="1" applyAlignment="1">
      <alignment horizontal="center" vertical="center" wrapText="1"/>
    </xf>
    <xf numFmtId="0" fontId="11" fillId="0" borderId="0" xfId="20" applyFont="1"/>
    <xf numFmtId="0" fontId="12" fillId="0" borderId="12" xfId="20" applyFont="1" applyBorder="1" applyAlignment="1">
      <alignment horizontal="center"/>
    </xf>
    <xf numFmtId="0" fontId="12" fillId="0" borderId="14" xfId="20" applyFont="1" applyBorder="1" applyAlignment="1">
      <alignment horizontal="center"/>
    </xf>
    <xf numFmtId="0" fontId="5" fillId="0" borderId="31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12" fillId="0" borderId="29" xfId="20" applyFont="1" applyBorder="1" applyAlignment="1">
      <alignment horizontal="center"/>
    </xf>
    <xf numFmtId="0" fontId="12" fillId="0" borderId="32" xfId="20" applyFont="1" applyBorder="1" applyAlignment="1">
      <alignment horizontal="center"/>
    </xf>
    <xf numFmtId="0" fontId="5" fillId="0" borderId="17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2" fillId="0" borderId="16" xfId="20" applyFont="1" applyBorder="1" applyAlignment="1">
      <alignment horizontal="center"/>
    </xf>
    <xf numFmtId="0" fontId="13" fillId="0" borderId="33" xfId="20" applyFont="1" applyBorder="1" applyAlignment="1">
      <alignment horizontal="center"/>
    </xf>
    <xf numFmtId="0" fontId="5" fillId="0" borderId="25" xfId="20" applyFont="1" applyBorder="1" applyAlignment="1">
      <alignment horizontal="center" vertical="center" wrapText="1"/>
    </xf>
    <xf numFmtId="0" fontId="14" fillId="0" borderId="0" xfId="20" applyFont="1"/>
    <xf numFmtId="0" fontId="3" fillId="0" borderId="34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89" fontId="7" fillId="0" borderId="29" xfId="20" applyNumberFormat="1" applyFont="1" applyBorder="1" applyAlignment="1">
      <alignment horizontal="right"/>
    </xf>
    <xf numFmtId="189" fontId="8" fillId="0" borderId="30" xfId="20" applyNumberFormat="1" applyFont="1" applyBorder="1" applyAlignment="1">
      <alignment horizontal="right"/>
    </xf>
    <xf numFmtId="189" fontId="8" fillId="0" borderId="32" xfId="20" applyNumberFormat="1" applyFont="1" applyBorder="1" applyAlignment="1">
      <alignment horizontal="right"/>
    </xf>
    <xf numFmtId="0" fontId="12" fillId="0" borderId="0" xfId="21" applyFont="1" applyAlignment="1">
      <alignment horizontal="right"/>
    </xf>
    <xf numFmtId="0" fontId="0" fillId="0" borderId="35" xfId="21" applyFont="1" applyBorder="1"/>
    <xf numFmtId="0" fontId="9" fillId="0" borderId="35" xfId="20" applyFont="1" applyBorder="1"/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S20" sqref="S20"/>
    </sheetView>
  </sheetViews>
  <sheetFormatPr defaultColWidth="9.421875" defaultRowHeight="15"/>
  <cols>
    <col min="1" max="1" width="21.140625" style="0" customWidth="1"/>
    <col min="2" max="2" width="12.57421875" style="0" customWidth="1"/>
    <col min="3" max="3" width="10.28125" style="0" customWidth="1"/>
    <col min="4" max="4" width="11.140625" style="0" customWidth="1"/>
    <col min="5" max="6" width="9.57421875" style="0" customWidth="1"/>
    <col min="7" max="7" width="11.140625" style="0" customWidth="1"/>
    <col min="8" max="13" width="9.57421875" style="0" customWidth="1"/>
    <col min="14" max="14" width="8.421875" style="0" customWidth="1"/>
    <col min="15" max="15" width="10.8515625" style="0" customWidth="1"/>
    <col min="16" max="16" width="8.421875" style="0" customWidth="1"/>
    <col min="17" max="17" width="11.00390625" style="0" customWidth="1"/>
    <col min="18" max="18" width="14.57421875" style="0" customWidth="1"/>
    <col min="19" max="19" width="9.57421875" style="0" customWidth="1"/>
  </cols>
  <sheetData>
    <row r="1" spans="1:20" ht="15">
      <c r="A1" s="3" t="s">
        <v>0</v>
      </c>
      <c r="B1" s="18"/>
      <c r="C1" s="18"/>
      <c r="D1" s="39"/>
      <c r="E1" s="39"/>
      <c r="F1" s="39"/>
      <c r="G1" s="39"/>
      <c r="H1" s="39"/>
      <c r="I1" s="54"/>
      <c r="J1" s="54"/>
      <c r="K1" s="54"/>
      <c r="L1" s="54"/>
      <c r="M1" s="54"/>
      <c r="N1" s="54"/>
      <c r="O1" s="68" t="s">
        <v>41</v>
      </c>
      <c r="P1" s="72" t="s">
        <v>44</v>
      </c>
      <c r="Q1" s="76"/>
      <c r="R1" s="76"/>
      <c r="S1" s="76"/>
      <c r="T1" s="86"/>
    </row>
    <row r="2" spans="1:21" ht="15">
      <c r="A2" s="4" t="s">
        <v>1</v>
      </c>
      <c r="B2" s="19" t="s">
        <v>19</v>
      </c>
      <c r="C2" s="30"/>
      <c r="D2" s="40"/>
      <c r="E2" s="40"/>
      <c r="F2" s="40"/>
      <c r="G2" s="40"/>
      <c r="H2" s="40"/>
      <c r="I2" s="40"/>
      <c r="J2" s="40"/>
      <c r="K2" s="40"/>
      <c r="L2" s="40"/>
      <c r="M2" s="40"/>
      <c r="N2" s="65"/>
      <c r="O2" s="69" t="s">
        <v>42</v>
      </c>
      <c r="P2" s="73" t="s">
        <v>45</v>
      </c>
      <c r="Q2" s="77"/>
      <c r="R2" s="77"/>
      <c r="S2" s="77"/>
      <c r="T2" s="87"/>
      <c r="U2" s="54"/>
    </row>
    <row r="3" spans="1:19" ht="29.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>
      <c r="A5" s="7" t="s">
        <v>4</v>
      </c>
      <c r="B5" s="21" t="s">
        <v>20</v>
      </c>
      <c r="C5" s="31" t="s">
        <v>21</v>
      </c>
      <c r="D5" s="41"/>
      <c r="E5" s="41"/>
      <c r="F5" s="41"/>
      <c r="G5" s="52"/>
      <c r="H5" s="31" t="s">
        <v>28</v>
      </c>
      <c r="I5" s="31"/>
      <c r="J5" s="55"/>
      <c r="K5" s="58" t="s">
        <v>34</v>
      </c>
      <c r="L5" s="31"/>
      <c r="M5" s="31"/>
      <c r="N5" s="31"/>
      <c r="O5" s="55"/>
      <c r="P5" s="58" t="s">
        <v>46</v>
      </c>
      <c r="Q5" s="31"/>
      <c r="R5" s="52"/>
      <c r="S5" s="80" t="s">
        <v>49</v>
      </c>
    </row>
    <row r="6" spans="1:19" ht="15">
      <c r="A6" s="8"/>
      <c r="B6" s="22"/>
      <c r="C6" s="32" t="s">
        <v>22</v>
      </c>
      <c r="D6" s="42" t="s">
        <v>24</v>
      </c>
      <c r="E6" s="42" t="s">
        <v>25</v>
      </c>
      <c r="F6" s="42" t="s">
        <v>26</v>
      </c>
      <c r="G6" s="42" t="s">
        <v>27</v>
      </c>
      <c r="H6" s="32" t="s">
        <v>29</v>
      </c>
      <c r="I6" s="42" t="s">
        <v>32</v>
      </c>
      <c r="J6" s="56" t="s">
        <v>33</v>
      </c>
      <c r="K6" s="32" t="s">
        <v>35</v>
      </c>
      <c r="L6" s="61" t="s">
        <v>36</v>
      </c>
      <c r="M6" s="42" t="s">
        <v>38</v>
      </c>
      <c r="N6" s="66" t="s">
        <v>39</v>
      </c>
      <c r="O6" s="70"/>
      <c r="P6" s="62" t="s">
        <v>40</v>
      </c>
      <c r="Q6" s="61" t="s">
        <v>47</v>
      </c>
      <c r="R6" s="74" t="s">
        <v>48</v>
      </c>
      <c r="S6" s="80"/>
    </row>
    <row r="7" spans="1:19" ht="15">
      <c r="A7" s="8"/>
      <c r="B7" s="23"/>
      <c r="C7" s="33"/>
      <c r="D7" s="43"/>
      <c r="E7" s="43"/>
      <c r="F7" s="43"/>
      <c r="G7" s="43"/>
      <c r="H7" s="33"/>
      <c r="I7" s="43"/>
      <c r="J7" s="57"/>
      <c r="K7" s="59"/>
      <c r="L7" s="62"/>
      <c r="M7" s="63"/>
      <c r="N7" s="62" t="s">
        <v>40</v>
      </c>
      <c r="O7" s="71" t="s">
        <v>43</v>
      </c>
      <c r="P7" s="74"/>
      <c r="Q7" s="61"/>
      <c r="R7" s="64"/>
      <c r="S7" s="59"/>
    </row>
    <row r="8" spans="1:19" ht="21.45" customHeight="1">
      <c r="A8" s="9"/>
      <c r="B8" s="24"/>
      <c r="C8" s="34"/>
      <c r="D8" s="44"/>
      <c r="E8" s="44"/>
      <c r="F8" s="43"/>
      <c r="G8" s="43"/>
      <c r="H8" s="33"/>
      <c r="I8" s="43"/>
      <c r="J8" s="57"/>
      <c r="K8" s="59"/>
      <c r="L8" s="62"/>
      <c r="M8" s="63"/>
      <c r="N8" s="62"/>
      <c r="O8" s="71"/>
      <c r="P8" s="75"/>
      <c r="Q8" s="78"/>
      <c r="R8" s="64"/>
      <c r="S8" s="81"/>
    </row>
    <row r="9" spans="1:19" ht="26.7" customHeight="1">
      <c r="A9" s="10" t="s">
        <v>5</v>
      </c>
      <c r="B9" s="25">
        <f>SUM(B10:B18)</f>
        <v>27655</v>
      </c>
      <c r="C9" s="35">
        <f>SUM(C10:C18)</f>
        <v>1905</v>
      </c>
      <c r="D9" s="35">
        <f>SUM(D10:D18)</f>
        <v>1298</v>
      </c>
      <c r="E9" s="35">
        <f>SUM(E10:E18)</f>
        <v>607</v>
      </c>
      <c r="F9" s="49">
        <f>IF(B9=0,0,(C9/B9)*100)</f>
        <v>6.88844693545471</v>
      </c>
      <c r="G9" s="49">
        <f>IF(C9=0,0,(D9/C9)*100)</f>
        <v>68.1364829396325</v>
      </c>
      <c r="H9" s="35">
        <f>SUM(H10:H18)</f>
        <v>537</v>
      </c>
      <c r="I9" s="35">
        <f>SUM(I10:I18)</f>
        <v>16</v>
      </c>
      <c r="J9" s="49">
        <f>IF(OR(I9=0,H9=0),0,(I9/H9)*100)</f>
        <v>2.97951582867784</v>
      </c>
      <c r="K9" s="35">
        <f>SUM(K10:K18)</f>
        <v>591</v>
      </c>
      <c r="L9" s="35">
        <f>SUM(L10:L18)</f>
        <v>16</v>
      </c>
      <c r="M9" s="35">
        <f>SUM(M10:M18)</f>
        <v>0</v>
      </c>
      <c r="N9" s="35">
        <f>SUM(N10:N18)</f>
        <v>16</v>
      </c>
      <c r="O9" s="35">
        <f>SUM(O10:O18)</f>
        <v>176000</v>
      </c>
      <c r="P9" s="35">
        <f>SUM(P10:P18)</f>
        <v>20</v>
      </c>
      <c r="Q9" s="35">
        <f>SUM(Q10:Q18)</f>
        <v>252255</v>
      </c>
      <c r="R9" s="49">
        <f>IF(OR(Q9=0,O9=0),0,(Q9/O9)*100)</f>
        <v>143.326704545455</v>
      </c>
      <c r="S9" s="82">
        <f>SUM(S10:S18)</f>
        <v>1</v>
      </c>
    </row>
    <row r="10" spans="1:19" ht="26.7" customHeight="1">
      <c r="A10" s="10" t="s">
        <v>6</v>
      </c>
      <c r="B10" s="26">
        <f>'原始'!B14</f>
        <v>4037</v>
      </c>
      <c r="C10" s="36">
        <f>SUM(D10:E10)</f>
        <v>208</v>
      </c>
      <c r="D10" s="45">
        <f>'原始'!D14</f>
        <v>146</v>
      </c>
      <c r="E10" s="45">
        <f>'原始'!E14</f>
        <v>62</v>
      </c>
      <c r="F10" s="50">
        <f>IF(B10=0,0,(C10/B10)*100)</f>
        <v>5.15234084716374</v>
      </c>
      <c r="G10" s="50">
        <f>IF(C10=0,0,(D10/C10)*100)</f>
        <v>70.1923076923077</v>
      </c>
      <c r="H10" s="45">
        <f>'原始'!I14</f>
        <v>67</v>
      </c>
      <c r="I10" s="45">
        <f>'原始'!J14</f>
        <v>0</v>
      </c>
      <c r="J10" s="50">
        <f>IF(OR(I10=0,H10=0),0,(I10/H10)*100)</f>
        <v>0</v>
      </c>
      <c r="K10" s="45">
        <f>'原始'!L14</f>
        <v>62</v>
      </c>
      <c r="L10" s="45">
        <f>'原始'!M14</f>
        <v>0</v>
      </c>
      <c r="M10" s="45">
        <f>'原始'!N14</f>
        <v>0</v>
      </c>
      <c r="N10" s="45">
        <f>'原始'!O14</f>
        <v>0</v>
      </c>
      <c r="O10" s="45">
        <f>'原始'!P14</f>
        <v>0</v>
      </c>
      <c r="P10" s="45">
        <f>'原始'!Q14</f>
        <v>0</v>
      </c>
      <c r="Q10" s="45">
        <f>'原始'!R14</f>
        <v>0</v>
      </c>
      <c r="R10" s="50">
        <f>IF(OR(Q10=0,O10=0),0,(Q10/O10)*100)</f>
        <v>0</v>
      </c>
      <c r="S10" s="83">
        <f>'原始'!T14</f>
        <v>0</v>
      </c>
    </row>
    <row r="11" spans="1:19" ht="26.7" customHeight="1">
      <c r="A11" s="10" t="s">
        <v>7</v>
      </c>
      <c r="B11" s="26">
        <f>'原始'!B16</f>
        <v>484</v>
      </c>
      <c r="C11" s="36">
        <f>SUM(D11:E11)</f>
        <v>33</v>
      </c>
      <c r="D11" s="45">
        <f>'原始'!D16</f>
        <v>32</v>
      </c>
      <c r="E11" s="45">
        <f>'原始'!E16</f>
        <v>1</v>
      </c>
      <c r="F11" s="50">
        <f>IF(B11=0,0,(C11/B11)*100)</f>
        <v>6.81818181818182</v>
      </c>
      <c r="G11" s="50">
        <f>IF(C11=0,0,(D11/C11)*100)</f>
        <v>96.969696969697</v>
      </c>
      <c r="H11" s="45">
        <f>'原始'!I16</f>
        <v>11</v>
      </c>
      <c r="I11" s="45">
        <f>'原始'!J16</f>
        <v>0</v>
      </c>
      <c r="J11" s="50">
        <f>IF(OR(I11=0,H11=0),0,(I11/H11)*100)</f>
        <v>0</v>
      </c>
      <c r="K11" s="45">
        <f>'原始'!L16</f>
        <v>1</v>
      </c>
      <c r="L11" s="45">
        <f>'原始'!M16</f>
        <v>0</v>
      </c>
      <c r="M11" s="45">
        <f>'原始'!N16</f>
        <v>0</v>
      </c>
      <c r="N11" s="45">
        <f>'原始'!O16</f>
        <v>0</v>
      </c>
      <c r="O11" s="45">
        <f>'原始'!P16</f>
        <v>0</v>
      </c>
      <c r="P11" s="45">
        <f>'原始'!Q16</f>
        <v>0</v>
      </c>
      <c r="Q11" s="45">
        <f>'原始'!R16</f>
        <v>0</v>
      </c>
      <c r="R11" s="50">
        <f>IF(OR(Q11=0,O11=0),0,(Q11/O11)*100)</f>
        <v>0</v>
      </c>
      <c r="S11" s="83">
        <f>'原始'!T16</f>
        <v>0</v>
      </c>
    </row>
    <row r="12" spans="1:19" ht="26.7" customHeight="1">
      <c r="A12" s="10" t="s">
        <v>8</v>
      </c>
      <c r="B12" s="26">
        <f>'原始'!B18</f>
        <v>5152</v>
      </c>
      <c r="C12" s="36">
        <f>SUM(D12:E12)</f>
        <v>501</v>
      </c>
      <c r="D12" s="45">
        <f>'原始'!D18</f>
        <v>382</v>
      </c>
      <c r="E12" s="45">
        <f>'原始'!E18</f>
        <v>119</v>
      </c>
      <c r="F12" s="50">
        <f>IF(B12=0,0,(C12/B12)*100)</f>
        <v>9.72437888198758</v>
      </c>
      <c r="G12" s="50">
        <f>IF(C12=0,0,(D12/C12)*100)</f>
        <v>76.24750499002</v>
      </c>
      <c r="H12" s="45">
        <f>'原始'!I18</f>
        <v>123</v>
      </c>
      <c r="I12" s="45">
        <f>'原始'!J18</f>
        <v>2</v>
      </c>
      <c r="J12" s="50">
        <f>IF(OR(I12=0,H12=0),0,(I12/H12)*100)</f>
        <v>1.6260162601626</v>
      </c>
      <c r="K12" s="45">
        <f>'原始'!L18</f>
        <v>117</v>
      </c>
      <c r="L12" s="45">
        <f>'原始'!M18</f>
        <v>2</v>
      </c>
      <c r="M12" s="45">
        <f>'原始'!N18</f>
        <v>0</v>
      </c>
      <c r="N12" s="45">
        <f>'原始'!O18</f>
        <v>2</v>
      </c>
      <c r="O12" s="45">
        <f>'原始'!P18</f>
        <v>21000</v>
      </c>
      <c r="P12" s="45">
        <f>'原始'!Q18</f>
        <v>2</v>
      </c>
      <c r="Q12" s="45">
        <f>'原始'!R18</f>
        <v>24000</v>
      </c>
      <c r="R12" s="50">
        <f>IF(OR(Q12=0,O12=0),0,(Q12/O12)*100)</f>
        <v>114.285714285714</v>
      </c>
      <c r="S12" s="83">
        <f>'原始'!T18</f>
        <v>0</v>
      </c>
    </row>
    <row r="13" spans="1:19" ht="26.7" customHeight="1">
      <c r="A13" s="10" t="s">
        <v>9</v>
      </c>
      <c r="B13" s="26">
        <f>'原始'!B20</f>
        <v>3440</v>
      </c>
      <c r="C13" s="36">
        <f>SUM(D13:E13)</f>
        <v>321</v>
      </c>
      <c r="D13" s="45">
        <f>'原始'!D20</f>
        <v>197</v>
      </c>
      <c r="E13" s="45">
        <f>'原始'!E20</f>
        <v>124</v>
      </c>
      <c r="F13" s="50">
        <f>IF(B13=0,0,(C13/B13)*100)</f>
        <v>9.33139534883721</v>
      </c>
      <c r="G13" s="50">
        <f>IF(C13=0,0,(D13/C13)*100)</f>
        <v>61.3707165109034</v>
      </c>
      <c r="H13" s="45">
        <f>'原始'!I20</f>
        <v>105</v>
      </c>
      <c r="I13" s="45">
        <f>'原始'!J20</f>
        <v>4</v>
      </c>
      <c r="J13" s="50">
        <f>IF(OR(I13=0,H13=0),0,(I13/H13)*100)</f>
        <v>3.80952380952381</v>
      </c>
      <c r="K13" s="45">
        <f>'原始'!L20</f>
        <v>120</v>
      </c>
      <c r="L13" s="45">
        <f>'原始'!M20</f>
        <v>4</v>
      </c>
      <c r="M13" s="45">
        <f>'原始'!N20</f>
        <v>0</v>
      </c>
      <c r="N13" s="45">
        <f>'原始'!O20</f>
        <v>4</v>
      </c>
      <c r="O13" s="45">
        <f>'原始'!P20</f>
        <v>52000</v>
      </c>
      <c r="P13" s="45">
        <f>'原始'!Q20</f>
        <v>5</v>
      </c>
      <c r="Q13" s="45">
        <f>'原始'!R20</f>
        <v>42000</v>
      </c>
      <c r="R13" s="50">
        <f>IF(OR(Q13=0,O13=0),0,(Q13/O13)*100)</f>
        <v>80.7692307692308</v>
      </c>
      <c r="S13" s="83">
        <f>'原始'!T20</f>
        <v>0</v>
      </c>
    </row>
    <row r="14" spans="1:19" ht="26.7" customHeight="1">
      <c r="A14" s="10" t="s">
        <v>10</v>
      </c>
      <c r="B14" s="26">
        <f>'原始'!B22</f>
        <v>1773</v>
      </c>
      <c r="C14" s="36">
        <f>SUM(D14:E14)</f>
        <v>111</v>
      </c>
      <c r="D14" s="45">
        <f>'原始'!D22</f>
        <v>92</v>
      </c>
      <c r="E14" s="45">
        <f>'原始'!E22</f>
        <v>19</v>
      </c>
      <c r="F14" s="50">
        <f>IF(B14=0,0,(C14/B14)*100)</f>
        <v>6.26057529610829</v>
      </c>
      <c r="G14" s="50">
        <f>IF(C14=0,0,(D14/C14)*100)</f>
        <v>82.8828828828829</v>
      </c>
      <c r="H14" s="45">
        <f>'原始'!I22</f>
        <v>14</v>
      </c>
      <c r="I14" s="45">
        <f>'原始'!J22</f>
        <v>0</v>
      </c>
      <c r="J14" s="50">
        <f>IF(OR(I14=0,H14=0),0,(I14/H14)*100)</f>
        <v>0</v>
      </c>
      <c r="K14" s="45">
        <f>'原始'!L22</f>
        <v>19</v>
      </c>
      <c r="L14" s="45">
        <f>'原始'!M22</f>
        <v>0</v>
      </c>
      <c r="M14" s="45">
        <f>'原始'!N22</f>
        <v>0</v>
      </c>
      <c r="N14" s="45">
        <f>'原始'!O22</f>
        <v>0</v>
      </c>
      <c r="O14" s="45">
        <f>'原始'!P22</f>
        <v>0</v>
      </c>
      <c r="P14" s="45">
        <f>'原始'!Q22</f>
        <v>0</v>
      </c>
      <c r="Q14" s="45">
        <f>'原始'!R22</f>
        <v>0</v>
      </c>
      <c r="R14" s="50">
        <f>IF(OR(Q14=0,O14=0),0,(Q14/O14)*100)</f>
        <v>0</v>
      </c>
      <c r="S14" s="83">
        <f>'原始'!T22</f>
        <v>0</v>
      </c>
    </row>
    <row r="15" spans="1:19" ht="26.7" customHeight="1">
      <c r="A15" s="10" t="s">
        <v>11</v>
      </c>
      <c r="B15" s="26">
        <f>'原始'!B24</f>
        <v>4926</v>
      </c>
      <c r="C15" s="36">
        <f>SUM(D15:E15)</f>
        <v>212</v>
      </c>
      <c r="D15" s="45">
        <f>'原始'!D24</f>
        <v>128</v>
      </c>
      <c r="E15" s="45">
        <f>'原始'!E24</f>
        <v>84</v>
      </c>
      <c r="F15" s="50">
        <f>IF(B15=0,0,(C15/B15)*100)</f>
        <v>4.30369468128299</v>
      </c>
      <c r="G15" s="50">
        <f>IF(C15=0,0,(D15/C15)*100)</f>
        <v>60.377358490566</v>
      </c>
      <c r="H15" s="45">
        <f>'原始'!I24</f>
        <v>93</v>
      </c>
      <c r="I15" s="45">
        <f>'原始'!J24</f>
        <v>1</v>
      </c>
      <c r="J15" s="50">
        <f>IF(OR(I15=0,H15=0),0,(I15/H15)*100)</f>
        <v>1.0752688172043</v>
      </c>
      <c r="K15" s="45">
        <f>'原始'!L24</f>
        <v>83</v>
      </c>
      <c r="L15" s="45">
        <f>'原始'!M24</f>
        <v>1</v>
      </c>
      <c r="M15" s="45">
        <f>'原始'!N24</f>
        <v>0</v>
      </c>
      <c r="N15" s="45">
        <f>'原始'!O24</f>
        <v>1</v>
      </c>
      <c r="O15" s="45">
        <f>'原始'!P24</f>
        <v>10000</v>
      </c>
      <c r="P15" s="45">
        <f>'原始'!Q24</f>
        <v>0</v>
      </c>
      <c r="Q15" s="45">
        <f>'原始'!R24</f>
        <v>0</v>
      </c>
      <c r="R15" s="50">
        <f>IF(OR(Q15=0,O15=0),0,(Q15/O15)*100)</f>
        <v>0</v>
      </c>
      <c r="S15" s="83">
        <f>'原始'!T24</f>
        <v>1</v>
      </c>
    </row>
    <row r="16" spans="1:19" ht="26.7" customHeight="1">
      <c r="A16" s="10" t="s">
        <v>12</v>
      </c>
      <c r="B16" s="26">
        <f>'原始'!B26</f>
        <v>4031</v>
      </c>
      <c r="C16" s="36">
        <f>SUM(D16:E16)</f>
        <v>246</v>
      </c>
      <c r="D16" s="45">
        <f>'原始'!D26</f>
        <v>167</v>
      </c>
      <c r="E16" s="45">
        <f>'原始'!E26</f>
        <v>79</v>
      </c>
      <c r="F16" s="50">
        <f>IF(B16=0,0,(C16/B16)*100)</f>
        <v>6.10270404366162</v>
      </c>
      <c r="G16" s="50">
        <f>IF(C16=0,0,(D16/C16)*100)</f>
        <v>67.8861788617886</v>
      </c>
      <c r="H16" s="45">
        <f>'原始'!I26</f>
        <v>56</v>
      </c>
      <c r="I16" s="45">
        <f>'原始'!J26</f>
        <v>0</v>
      </c>
      <c r="J16" s="50">
        <f>IF(OR(I16=0,H16=0),0,(I16/H16)*100)</f>
        <v>0</v>
      </c>
      <c r="K16" s="45">
        <f>'原始'!L26</f>
        <v>79</v>
      </c>
      <c r="L16" s="45">
        <f>'原始'!M26</f>
        <v>0</v>
      </c>
      <c r="M16" s="45">
        <f>'原始'!N26</f>
        <v>0</v>
      </c>
      <c r="N16" s="45">
        <f>'原始'!O26</f>
        <v>0</v>
      </c>
      <c r="O16" s="45">
        <f>'原始'!P26</f>
        <v>0</v>
      </c>
      <c r="P16" s="45">
        <f>'原始'!Q26</f>
        <v>1</v>
      </c>
      <c r="Q16" s="45">
        <f>'原始'!R26</f>
        <v>30255</v>
      </c>
      <c r="R16" s="50">
        <f>IF(OR(Q16=0,O16=0),0,(Q16/O16)*100)</f>
        <v>0</v>
      </c>
      <c r="S16" s="83">
        <f>'原始'!T26</f>
        <v>0</v>
      </c>
    </row>
    <row r="17" spans="1:19" ht="26.7" customHeight="1">
      <c r="A17" s="10" t="s">
        <v>13</v>
      </c>
      <c r="B17" s="26">
        <f>'原始'!B28</f>
        <v>3812</v>
      </c>
      <c r="C17" s="36">
        <f>SUM(D17:E17)</f>
        <v>273</v>
      </c>
      <c r="D17" s="45">
        <f>'原始'!D28</f>
        <v>154</v>
      </c>
      <c r="E17" s="45">
        <f>'原始'!E28</f>
        <v>119</v>
      </c>
      <c r="F17" s="50">
        <f>IF(B17=0,0,(C17/B17)*100)</f>
        <v>7.16159496327387</v>
      </c>
      <c r="G17" s="50">
        <f>IF(C17=0,0,(D17/C17)*100)</f>
        <v>56.4102564102564</v>
      </c>
      <c r="H17" s="45">
        <f>'原始'!I28</f>
        <v>68</v>
      </c>
      <c r="I17" s="45">
        <f>'原始'!J28</f>
        <v>9</v>
      </c>
      <c r="J17" s="50">
        <f>IF(OR(I17=0,H17=0),0,(I17/H17)*100)</f>
        <v>13.2352941176471</v>
      </c>
      <c r="K17" s="45">
        <f>'原始'!L28</f>
        <v>110</v>
      </c>
      <c r="L17" s="45">
        <f>'原始'!M28</f>
        <v>9</v>
      </c>
      <c r="M17" s="45">
        <f>'原始'!N28</f>
        <v>0</v>
      </c>
      <c r="N17" s="45">
        <f>'原始'!O28</f>
        <v>9</v>
      </c>
      <c r="O17" s="45">
        <f>'原始'!P28</f>
        <v>93000</v>
      </c>
      <c r="P17" s="45">
        <f>'原始'!Q28</f>
        <v>12</v>
      </c>
      <c r="Q17" s="45">
        <f>'原始'!R28</f>
        <v>156000</v>
      </c>
      <c r="R17" s="50">
        <f>IF(OR(Q17=0,O17=0),0,(Q17/O17)*100)</f>
        <v>167.741935483871</v>
      </c>
      <c r="S17" s="83">
        <f>'原始'!T28</f>
        <v>0</v>
      </c>
    </row>
    <row r="18" spans="1:19" ht="26.7" customHeight="1">
      <c r="A18" s="11" t="s">
        <v>14</v>
      </c>
      <c r="B18" s="27">
        <f>'原始'!B30</f>
        <v>0</v>
      </c>
      <c r="C18" s="37">
        <f>SUM(D18:E18)</f>
        <v>0</v>
      </c>
      <c r="D18" s="46">
        <f>'原始'!D30</f>
        <v>0</v>
      </c>
      <c r="E18" s="46">
        <f>'原始'!E30</f>
        <v>0</v>
      </c>
      <c r="F18" s="51">
        <f>IF(B18=0,0,(C18/B18)*100)</f>
        <v>0</v>
      </c>
      <c r="G18" s="51">
        <f>IF(C18=0,0,(D18/C18)*100)</f>
        <v>0</v>
      </c>
      <c r="H18" s="46">
        <f>'原始'!I30</f>
        <v>0</v>
      </c>
      <c r="I18" s="46">
        <f>'原始'!J30</f>
        <v>0</v>
      </c>
      <c r="J18" s="51">
        <f>IF(OR(I18=0,H18=0),0,(I18/H18)*100)</f>
        <v>0</v>
      </c>
      <c r="K18" s="46">
        <f>'原始'!L30</f>
        <v>0</v>
      </c>
      <c r="L18" s="46">
        <f>'原始'!M30</f>
        <v>0</v>
      </c>
      <c r="M18" s="46">
        <f>'原始'!N30</f>
        <v>0</v>
      </c>
      <c r="N18" s="46">
        <f>'原始'!O30</f>
        <v>0</v>
      </c>
      <c r="O18" s="46">
        <f>'原始'!P30</f>
        <v>0</v>
      </c>
      <c r="P18" s="46">
        <f>'原始'!Q30</f>
        <v>0</v>
      </c>
      <c r="Q18" s="46">
        <f>'原始'!R30</f>
        <v>0</v>
      </c>
      <c r="R18" s="51">
        <f>IF(OR(Q18=0,O18=0),0,(Q18/O18)*100)</f>
        <v>0</v>
      </c>
      <c r="S18" s="84">
        <f>'原始'!T30</f>
        <v>0</v>
      </c>
    </row>
    <row r="19" spans="1:22" ht="15">
      <c r="A19" s="12"/>
      <c r="B19" s="12"/>
      <c r="C19" s="12"/>
      <c r="D19" s="1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48"/>
      <c r="S19" s="85" t="s">
        <v>50</v>
      </c>
      <c r="T19" s="29"/>
      <c r="U19" s="29"/>
      <c r="V19" s="29"/>
    </row>
    <row r="20" spans="1:22" ht="15">
      <c r="A20" s="13" t="s">
        <v>15</v>
      </c>
      <c r="B20" s="13"/>
      <c r="C20" s="38" t="s">
        <v>23</v>
      </c>
      <c r="D20" s="47"/>
      <c r="E20" s="47"/>
      <c r="F20" s="47"/>
      <c r="G20" s="47"/>
      <c r="H20" s="53" t="s">
        <v>30</v>
      </c>
      <c r="I20" s="47"/>
      <c r="J20" s="47"/>
      <c r="K20" s="60"/>
      <c r="L20" s="60" t="s">
        <v>37</v>
      </c>
      <c r="M20" s="64"/>
      <c r="N20" s="67"/>
      <c r="O20" s="67"/>
      <c r="P20" s="67"/>
      <c r="Q20" s="67"/>
      <c r="R20" s="79"/>
      <c r="S20" s="79"/>
      <c r="T20" s="48"/>
      <c r="U20" s="79"/>
      <c r="V20" s="79"/>
    </row>
    <row r="21" spans="1:24" ht="15">
      <c r="A21" s="13"/>
      <c r="B21" s="13"/>
      <c r="C21" s="38"/>
      <c r="D21" s="47"/>
      <c r="E21" s="47"/>
      <c r="F21" s="47"/>
      <c r="G21" s="47"/>
      <c r="H21" s="53" t="s">
        <v>31</v>
      </c>
      <c r="I21" s="47"/>
      <c r="J21" s="47"/>
      <c r="K21" s="60"/>
      <c r="L21" s="60"/>
      <c r="M21" s="64"/>
      <c r="N21" s="67"/>
      <c r="O21" s="67"/>
      <c r="P21" s="67"/>
      <c r="Q21" s="67"/>
      <c r="R21" s="79"/>
      <c r="S21" s="79"/>
      <c r="T21" s="48"/>
      <c r="U21" s="79"/>
      <c r="V21" s="79"/>
      <c r="W21" s="79"/>
      <c r="X21" s="79"/>
    </row>
    <row r="22" spans="1:24" ht="15">
      <c r="A22" s="14"/>
      <c r="B22" s="14"/>
      <c r="C22" s="12"/>
      <c r="D22" s="12"/>
      <c r="E22" s="48"/>
      <c r="F22" s="15"/>
      <c r="G22" s="48"/>
      <c r="H22" s="29"/>
      <c r="I22" s="29"/>
      <c r="J22" s="29"/>
      <c r="K22" s="29"/>
      <c r="L22" s="14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19" ht="15">
      <c r="A23" s="15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5">
      <c r="A24" s="16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">
      <c r="A25" s="1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</sheetData>
  <mergeCells count="33">
    <mergeCell ref="C20:C21"/>
    <mergeCell ref="P1:S1"/>
    <mergeCell ref="P2:S2"/>
    <mergeCell ref="A3:S3"/>
    <mergeCell ref="A4:S4"/>
    <mergeCell ref="A5:A8"/>
    <mergeCell ref="B5:B8"/>
    <mergeCell ref="C5:G5"/>
    <mergeCell ref="K6:K8"/>
    <mergeCell ref="F6:F8"/>
    <mergeCell ref="G6:G8"/>
    <mergeCell ref="H6:H8"/>
    <mergeCell ref="O7:O8"/>
    <mergeCell ref="P5:R5"/>
    <mergeCell ref="I6:I8"/>
    <mergeCell ref="H5:J5"/>
    <mergeCell ref="J6:J8"/>
    <mergeCell ref="A23:S23"/>
    <mergeCell ref="L6:L8"/>
    <mergeCell ref="M6:M8"/>
    <mergeCell ref="N6:O6"/>
    <mergeCell ref="S5:S8"/>
    <mergeCell ref="Q6:Q8"/>
    <mergeCell ref="P6:P8"/>
    <mergeCell ref="C6:C8"/>
    <mergeCell ref="D6:D8"/>
    <mergeCell ref="E6:E8"/>
    <mergeCell ref="L20:M21"/>
    <mergeCell ref="R6:R8"/>
    <mergeCell ref="N7:N8"/>
    <mergeCell ref="K5:O5"/>
    <mergeCell ref="A20:B21"/>
    <mergeCell ref="K20:K21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70" workbookViewId="0" topLeftCell="A13">
      <selection activeCell="P32" sqref="P32"/>
    </sheetView>
  </sheetViews>
  <sheetFormatPr defaultColWidth="9.28125" defaultRowHeight="15"/>
  <cols>
    <col min="1" max="16384" width="8.8515625" style="88" bestFit="1" customWidth="1"/>
  </cols>
  <sheetData>
    <row r="1" spans="1:17" ht="15">
      <c r="A1" s="88" t="s">
        <v>51</v>
      </c>
      <c r="P1" s="88" t="s">
        <v>106</v>
      </c>
      <c r="Q1" s="88" t="s">
        <v>110</v>
      </c>
    </row>
    <row r="2" spans="1:18" ht="15">
      <c r="A2" s="88" t="s">
        <v>52</v>
      </c>
      <c r="B2" s="88" t="s">
        <v>69</v>
      </c>
      <c r="P2" s="88" t="s">
        <v>107</v>
      </c>
      <c r="R2" s="88" t="s">
        <v>113</v>
      </c>
    </row>
    <row r="3" ht="15">
      <c r="G3" s="88" t="s">
        <v>84</v>
      </c>
    </row>
    <row r="4" ht="15">
      <c r="I4" s="88" t="s">
        <v>87</v>
      </c>
    </row>
    <row r="5" spans="3:17" ht="15">
      <c r="C5" s="88" t="s">
        <v>76</v>
      </c>
      <c r="I5" s="88" t="s">
        <v>88</v>
      </c>
      <c r="M5" s="88" t="s">
        <v>97</v>
      </c>
      <c r="Q5" s="88" t="s">
        <v>111</v>
      </c>
    </row>
    <row r="6" ht="15">
      <c r="B6" s="88" t="s">
        <v>70</v>
      </c>
    </row>
    <row r="7" spans="15:20" ht="15">
      <c r="O7" s="88" t="s">
        <v>104</v>
      </c>
      <c r="T7" s="88" t="s">
        <v>116</v>
      </c>
    </row>
    <row r="8" ht="15">
      <c r="B8" s="88" t="s">
        <v>71</v>
      </c>
    </row>
    <row r="9" spans="1:19" ht="15">
      <c r="A9" s="88" t="s">
        <v>53</v>
      </c>
      <c r="E9" s="88" t="s">
        <v>80</v>
      </c>
      <c r="F9" s="88" t="s">
        <v>82</v>
      </c>
      <c r="G9" s="88" t="s">
        <v>85</v>
      </c>
      <c r="J9" s="88" t="s">
        <v>92</v>
      </c>
      <c r="K9" s="88" t="s">
        <v>92</v>
      </c>
      <c r="L9" s="88" t="s">
        <v>96</v>
      </c>
      <c r="M9" s="88" t="s">
        <v>98</v>
      </c>
      <c r="N9" s="88" t="s">
        <v>100</v>
      </c>
      <c r="S9" s="88" t="s">
        <v>114</v>
      </c>
    </row>
    <row r="10" ht="15">
      <c r="R10" s="88" t="s">
        <v>108</v>
      </c>
    </row>
    <row r="11" spans="2:20" ht="15">
      <c r="B11" s="88" t="s">
        <v>72</v>
      </c>
      <c r="C11" s="88" t="s">
        <v>77</v>
      </c>
      <c r="D11" s="88" t="s">
        <v>78</v>
      </c>
      <c r="G11" s="88" t="s">
        <v>86</v>
      </c>
      <c r="I11" s="88" t="s">
        <v>89</v>
      </c>
      <c r="J11" s="88" t="s">
        <v>93</v>
      </c>
      <c r="K11" s="88" t="s">
        <v>95</v>
      </c>
      <c r="L11" s="88" t="s">
        <v>94</v>
      </c>
      <c r="M11" s="88" t="s">
        <v>99</v>
      </c>
      <c r="N11" s="88" t="s">
        <v>101</v>
      </c>
      <c r="O11" s="88" t="s">
        <v>105</v>
      </c>
      <c r="P11" s="88" t="s">
        <v>108</v>
      </c>
      <c r="Q11" s="88" t="s">
        <v>112</v>
      </c>
      <c r="R11" s="88">
        <v>-2</v>
      </c>
      <c r="S11" s="88" t="s">
        <v>115</v>
      </c>
      <c r="T11" s="88" t="s">
        <v>117</v>
      </c>
    </row>
    <row r="12" spans="5:19" ht="15">
      <c r="E12" s="88" t="s">
        <v>81</v>
      </c>
      <c r="F12" s="88" t="s">
        <v>83</v>
      </c>
      <c r="H12" s="88" t="s">
        <v>83</v>
      </c>
      <c r="J12" s="88" t="s">
        <v>94</v>
      </c>
      <c r="K12" s="88" t="s">
        <v>83</v>
      </c>
      <c r="N12" s="88" t="s">
        <v>102</v>
      </c>
      <c r="P12" s="88">
        <v>-1</v>
      </c>
      <c r="S12" s="88" t="s">
        <v>83</v>
      </c>
    </row>
    <row r="13" spans="1:20" ht="15">
      <c r="A13" s="88" t="s">
        <v>54</v>
      </c>
      <c r="B13" s="88">
        <v>27655</v>
      </c>
      <c r="C13" s="88">
        <v>1905</v>
      </c>
      <c r="D13" s="88">
        <v>1298</v>
      </c>
      <c r="E13" s="88">
        <v>607</v>
      </c>
      <c r="F13" s="88">
        <v>6.89</v>
      </c>
      <c r="H13" s="88">
        <v>68.14</v>
      </c>
      <c r="I13" s="88">
        <v>537</v>
      </c>
      <c r="J13" s="88">
        <v>16</v>
      </c>
      <c r="K13" s="88">
        <v>2.98</v>
      </c>
      <c r="L13" s="88">
        <v>591</v>
      </c>
      <c r="M13" s="88">
        <v>16</v>
      </c>
      <c r="N13" s="88">
        <v>0</v>
      </c>
      <c r="O13" s="88">
        <v>16</v>
      </c>
      <c r="P13" s="88">
        <v>176000</v>
      </c>
      <c r="Q13" s="88">
        <v>20</v>
      </c>
      <c r="R13" s="88">
        <v>252255</v>
      </c>
      <c r="S13" s="88">
        <v>143.33</v>
      </c>
      <c r="T13" s="88">
        <v>1</v>
      </c>
    </row>
    <row r="14" spans="1:20" ht="15">
      <c r="A14" s="88" t="s">
        <v>55</v>
      </c>
      <c r="B14" s="88">
        <v>4037</v>
      </c>
      <c r="C14" s="88">
        <v>208</v>
      </c>
      <c r="D14" s="88">
        <v>146</v>
      </c>
      <c r="E14" s="88">
        <v>62</v>
      </c>
      <c r="F14" s="88">
        <v>5.15</v>
      </c>
      <c r="H14" s="88">
        <v>70.19</v>
      </c>
      <c r="I14" s="88">
        <v>67</v>
      </c>
      <c r="J14" s="88">
        <v>0</v>
      </c>
      <c r="K14" s="88">
        <v>0</v>
      </c>
      <c r="L14" s="88">
        <v>62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</row>
    <row r="15" ht="15">
      <c r="A15" s="88" t="s">
        <v>56</v>
      </c>
    </row>
    <row r="16" spans="1:20" ht="15">
      <c r="A16" s="88" t="s">
        <v>57</v>
      </c>
      <c r="B16" s="88">
        <v>484</v>
      </c>
      <c r="C16" s="88">
        <v>33</v>
      </c>
      <c r="D16" s="88">
        <v>32</v>
      </c>
      <c r="E16" s="88">
        <v>1</v>
      </c>
      <c r="F16" s="88">
        <v>6.82</v>
      </c>
      <c r="H16" s="88">
        <v>96.97</v>
      </c>
      <c r="I16" s="88">
        <v>11</v>
      </c>
      <c r="J16" s="88">
        <v>0</v>
      </c>
      <c r="K16" s="88">
        <v>0</v>
      </c>
      <c r="L16" s="88">
        <v>1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</row>
    <row r="17" ht="15">
      <c r="A17" s="88" t="s">
        <v>56</v>
      </c>
    </row>
    <row r="18" spans="1:20" ht="15">
      <c r="A18" s="88" t="s">
        <v>58</v>
      </c>
      <c r="B18" s="88">
        <v>5152</v>
      </c>
      <c r="C18" s="88">
        <v>501</v>
      </c>
      <c r="D18" s="88">
        <v>382</v>
      </c>
      <c r="E18" s="88">
        <v>119</v>
      </c>
      <c r="F18" s="88">
        <v>9.72</v>
      </c>
      <c r="H18" s="88">
        <v>76.25</v>
      </c>
      <c r="I18" s="88">
        <v>123</v>
      </c>
      <c r="J18" s="88">
        <v>2</v>
      </c>
      <c r="K18" s="88">
        <v>1.63</v>
      </c>
      <c r="L18" s="88">
        <v>117</v>
      </c>
      <c r="M18" s="88">
        <v>2</v>
      </c>
      <c r="N18" s="88">
        <v>0</v>
      </c>
      <c r="O18" s="88">
        <v>2</v>
      </c>
      <c r="P18" s="88">
        <v>21000</v>
      </c>
      <c r="Q18" s="88">
        <v>2</v>
      </c>
      <c r="R18" s="88">
        <v>24000</v>
      </c>
      <c r="S18" s="88">
        <v>114.29</v>
      </c>
      <c r="T18" s="88">
        <v>0</v>
      </c>
    </row>
    <row r="19" ht="15">
      <c r="A19" s="88" t="s">
        <v>56</v>
      </c>
    </row>
    <row r="20" spans="1:20" ht="15">
      <c r="A20" s="88" t="s">
        <v>59</v>
      </c>
      <c r="B20" s="88">
        <v>3440</v>
      </c>
      <c r="C20" s="88">
        <v>321</v>
      </c>
      <c r="D20" s="88">
        <v>197</v>
      </c>
      <c r="E20" s="88">
        <v>124</v>
      </c>
      <c r="F20" s="88">
        <v>9.33</v>
      </c>
      <c r="H20" s="88">
        <v>61.37</v>
      </c>
      <c r="I20" s="88">
        <v>105</v>
      </c>
      <c r="J20" s="88">
        <v>4</v>
      </c>
      <c r="K20" s="88">
        <v>3.81</v>
      </c>
      <c r="L20" s="88">
        <v>120</v>
      </c>
      <c r="M20" s="88">
        <v>4</v>
      </c>
      <c r="N20" s="88">
        <v>0</v>
      </c>
      <c r="O20" s="88">
        <v>4</v>
      </c>
      <c r="P20" s="88">
        <v>52000</v>
      </c>
      <c r="Q20" s="88">
        <v>5</v>
      </c>
      <c r="R20" s="88">
        <v>42000</v>
      </c>
      <c r="S20" s="88">
        <v>80.77</v>
      </c>
      <c r="T20" s="88">
        <v>0</v>
      </c>
    </row>
    <row r="21" ht="15">
      <c r="A21" s="88" t="s">
        <v>56</v>
      </c>
    </row>
    <row r="22" spans="1:20" ht="15">
      <c r="A22" s="88" t="s">
        <v>60</v>
      </c>
      <c r="B22" s="88">
        <v>1773</v>
      </c>
      <c r="C22" s="88">
        <v>111</v>
      </c>
      <c r="D22" s="88">
        <v>92</v>
      </c>
      <c r="E22" s="88">
        <v>19</v>
      </c>
      <c r="F22" s="88">
        <v>6.26</v>
      </c>
      <c r="H22" s="88">
        <v>82.88</v>
      </c>
      <c r="I22" s="88">
        <v>14</v>
      </c>
      <c r="J22" s="88">
        <v>0</v>
      </c>
      <c r="K22" s="88">
        <v>0</v>
      </c>
      <c r="L22" s="88">
        <v>19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</row>
    <row r="23" ht="15">
      <c r="A23" s="88" t="s">
        <v>56</v>
      </c>
    </row>
    <row r="24" spans="1:20" ht="15">
      <c r="A24" s="88" t="s">
        <v>61</v>
      </c>
      <c r="B24" s="88">
        <v>4926</v>
      </c>
      <c r="C24" s="88">
        <v>212</v>
      </c>
      <c r="D24" s="88">
        <v>128</v>
      </c>
      <c r="E24" s="88">
        <v>84</v>
      </c>
      <c r="F24" s="88">
        <v>4.3</v>
      </c>
      <c r="H24" s="88">
        <v>60.38</v>
      </c>
      <c r="I24" s="88">
        <v>93</v>
      </c>
      <c r="J24" s="88">
        <v>1</v>
      </c>
      <c r="K24" s="88">
        <v>1.08</v>
      </c>
      <c r="L24" s="88">
        <v>83</v>
      </c>
      <c r="M24" s="88">
        <v>1</v>
      </c>
      <c r="N24" s="88">
        <v>0</v>
      </c>
      <c r="O24" s="88">
        <v>1</v>
      </c>
      <c r="P24" s="88">
        <v>10000</v>
      </c>
      <c r="Q24" s="88">
        <v>0</v>
      </c>
      <c r="R24" s="88">
        <v>0</v>
      </c>
      <c r="S24" s="88">
        <v>0</v>
      </c>
      <c r="T24" s="88">
        <v>1</v>
      </c>
    </row>
    <row r="25" ht="15">
      <c r="A25" s="88" t="s">
        <v>56</v>
      </c>
    </row>
    <row r="26" spans="1:20" ht="15">
      <c r="A26" s="88" t="s">
        <v>62</v>
      </c>
      <c r="B26" s="88">
        <v>4031</v>
      </c>
      <c r="C26" s="88">
        <v>246</v>
      </c>
      <c r="D26" s="88">
        <v>167</v>
      </c>
      <c r="E26" s="88">
        <v>79</v>
      </c>
      <c r="F26" s="88">
        <v>6.1</v>
      </c>
      <c r="H26" s="88">
        <v>67.89</v>
      </c>
      <c r="I26" s="88">
        <v>56</v>
      </c>
      <c r="J26" s="88">
        <v>0</v>
      </c>
      <c r="K26" s="88">
        <v>0</v>
      </c>
      <c r="L26" s="88">
        <v>79</v>
      </c>
      <c r="M26" s="88">
        <v>0</v>
      </c>
      <c r="N26" s="88">
        <v>0</v>
      </c>
      <c r="O26" s="88">
        <v>0</v>
      </c>
      <c r="P26" s="88">
        <v>0</v>
      </c>
      <c r="Q26" s="88">
        <v>1</v>
      </c>
      <c r="R26" s="88">
        <v>30255</v>
      </c>
      <c r="S26" s="88">
        <v>0</v>
      </c>
      <c r="T26" s="88">
        <v>0</v>
      </c>
    </row>
    <row r="27" ht="15">
      <c r="A27" s="88" t="s">
        <v>56</v>
      </c>
    </row>
    <row r="28" spans="1:20" ht="15">
      <c r="A28" s="88" t="s">
        <v>63</v>
      </c>
      <c r="B28" s="88">
        <v>3812</v>
      </c>
      <c r="C28" s="88">
        <v>273</v>
      </c>
      <c r="D28" s="88">
        <v>154</v>
      </c>
      <c r="E28" s="88">
        <v>119</v>
      </c>
      <c r="F28" s="88">
        <v>7.16</v>
      </c>
      <c r="H28" s="88">
        <v>56.41</v>
      </c>
      <c r="I28" s="88">
        <v>68</v>
      </c>
      <c r="J28" s="88">
        <v>9</v>
      </c>
      <c r="K28" s="88">
        <v>13.24</v>
      </c>
      <c r="L28" s="88">
        <v>110</v>
      </c>
      <c r="M28" s="88">
        <v>9</v>
      </c>
      <c r="N28" s="88">
        <v>0</v>
      </c>
      <c r="O28" s="88">
        <v>9</v>
      </c>
      <c r="P28" s="88">
        <v>93000</v>
      </c>
      <c r="Q28" s="88">
        <v>12</v>
      </c>
      <c r="R28" s="88">
        <v>156000</v>
      </c>
      <c r="S28" s="88">
        <v>167.74</v>
      </c>
      <c r="T28" s="88">
        <v>0</v>
      </c>
    </row>
    <row r="29" ht="15">
      <c r="A29" s="88" t="s">
        <v>56</v>
      </c>
    </row>
    <row r="30" spans="1:20" ht="15">
      <c r="A30" s="88" t="s">
        <v>64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</row>
    <row r="31" ht="15">
      <c r="A31" s="88" t="s">
        <v>65</v>
      </c>
    </row>
    <row r="32" spans="1:16" ht="15">
      <c r="A32" s="88" t="s">
        <v>66</v>
      </c>
      <c r="D32" s="88" t="s">
        <v>79</v>
      </c>
      <c r="I32" s="88" t="s">
        <v>90</v>
      </c>
      <c r="N32" s="88" t="s">
        <v>103</v>
      </c>
      <c r="P32" s="88" t="s">
        <v>109</v>
      </c>
    </row>
    <row r="33" ht="15">
      <c r="I33" s="88" t="s">
        <v>91</v>
      </c>
    </row>
    <row r="34" spans="1:2" ht="15">
      <c r="A34" s="88" t="s">
        <v>67</v>
      </c>
      <c r="B34" s="88" t="s">
        <v>73</v>
      </c>
    </row>
    <row r="35" spans="1:2" ht="15">
      <c r="A35" s="88" t="s">
        <v>68</v>
      </c>
      <c r="B35" s="88" t="s">
        <v>74</v>
      </c>
    </row>
    <row r="36" ht="15">
      <c r="B36" s="88" t="s">
        <v>75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