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<sst xmlns="http://schemas.openxmlformats.org/spreadsheetml/2006/main" count="101" uniqueCount="91">
  <si>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公開類</t>
  </si>
  <si>
    <t>月報</t>
  </si>
  <si>
    <t>臺中市政府一級機關一般公文統計表</t>
  </si>
  <si>
    <t>中華民國109年1月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</si>
  <si>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</si>
  <si>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</si>
  <si>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</si>
  <si>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</si>
  <si>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</si>
  <si>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</si>
  <si>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</si>
  <si>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</si>
  <si>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</si>
  <si>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</si>
  <si>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</si>
  <si>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</si>
  <si>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</si>
  <si>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</si>
  <si>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</si>
  <si>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</si>
  <si>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</si>
  <si>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</si>
  <si>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</si>
  <si>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</si>
  <si>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</si>
  <si>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</si>
  <si>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</si>
  <si>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</si>
  <si>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</si>
  <si>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</si>
  <si>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</si>
  <si>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</si>
  <si>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</si>
  <si>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</si>
  <si>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</si>
  <si>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</si>
  <si>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</si>
  <si>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</si>
  <si>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</si>
  <si>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</si>
  <si>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</si>
  <si>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</si>
  <si>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</si>
  <si>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</si>
  <si>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</si>
  <si>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</si>
  <si>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</si>
  <si>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</si>
  <si>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</si>
  <si>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</si>
  <si>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</si>
  <si>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</si>
  <si>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</si>
  <si>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</si>
  <si>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</si>
  <si>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</si>
  <si>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</si>
  <si>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</si>
  <si>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</si>
  <si>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</si>
  <si>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</si>
  <si>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</si>
  <si>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</si>
  <si>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</si>
  <si>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</si>
  <si>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</si>
  <si>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</si>
  <si>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</si>
  <si>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</si>
  <si>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</si>
  <si>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</si>
  <si>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</si>
  <si>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</si>
  <si>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</si>
  <si>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</si>
  <si>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</si>
  <si>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</si>
  <si>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</si>
  <si>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</si>
  <si>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</si>
  <si>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</si>
  <si>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</si>
  <si>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2 月 5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</si>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</sst>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#,##0_ "/>
    <numFmt numFmtId="189" formatCode="#,##0;\-#,##0;\-"/>
    <numFmt numFmtId="190" formatCode="_-* #,##0_-;\-* #,##0_-;_-* &quot;-&quot;??_-;_-@_-"/>
    <numFmt numFmtId="191" formatCode="#,##0.00_);[Red]\(#,##0.00\)"/>
    <numFmt numFmtId="192" formatCode="#,##0.00;\-#,##0.00;\-"/>
    <numFmt numFmtId="193" formatCode="_(* #,##0.00_);_(* \(#,##0.0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3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8" fillId="0" borderId="5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6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190" fontId="5" fillId="0" borderId="0" xfId="20" applyNumberFormat="1" applyFont="1" applyAlignment="1">
      <alignment horizontal="righ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188" fontId="9" fillId="0" borderId="8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91" fontId="5" fillId="0" borderId="0" xfId="20" applyNumberFormat="1" applyFont="1" applyAlignment="1">
      <alignment horizontal="right" vertical="center"/>
    </xf>
    <xf numFmtId="191" fontId="5" fillId="0" borderId="12" xfId="20" applyNumberFormat="1" applyFont="1" applyBorder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1" fontId="11" fillId="0" borderId="5" xfId="22" applyNumberFormat="1" applyFont="1" applyBorder="1" applyAlignment="1">
      <alignment horizontal="center" vertical="center" wrapText="1"/>
    </xf>
    <xf numFmtId="191" fontId="12" fillId="0" borderId="5" xfId="20" applyNumberFormat="1" applyFont="1" applyBorder="1" applyAlignment="1">
      <alignment horizontal="center" vertical="center" wrapText="1"/>
    </xf>
    <xf numFmtId="192" fontId="10" fillId="0" borderId="5" xfId="20" applyNumberFormat="1" applyFont="1" applyBorder="1" applyAlignment="1">
      <alignment horizontal="right" vertical="center"/>
    </xf>
    <xf numFmtId="191" fontId="5" fillId="0" borderId="0" xfId="20" applyNumberFormat="1" applyFont="1" applyAlignment="1">
      <alignment horizontal="right" vertical="center" wrapText="1"/>
    </xf>
    <xf numFmtId="0" fontId="4" fillId="0" borderId="0" xfId="20" applyFont="1" applyAlignment="1">
      <alignment horizontal="center" vertical="center"/>
    </xf>
    <xf numFmtId="191" fontId="4" fillId="0" borderId="0" xfId="20" applyNumberFormat="1" applyFont="1" applyAlignment="1">
      <alignment horizontal="right" vertical="center"/>
    </xf>
    <xf numFmtId="10" fontId="5" fillId="0" borderId="0" xfId="20" applyNumberFormat="1" applyFont="1" applyAlignment="1">
      <alignment horizontal="right" vertical="center"/>
    </xf>
    <xf numFmtId="0" fontId="13" fillId="0" borderId="7" xfId="20" applyFont="1" applyBorder="1" applyAlignment="1">
      <alignment horizontal="center" vertical="center" wrapText="1"/>
    </xf>
    <xf numFmtId="0" fontId="13" fillId="0" borderId="14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1" fontId="4" fillId="0" borderId="0" xfId="20" applyNumberFormat="1" applyFont="1" applyAlignment="1">
      <alignment horizontal="center" vertical="center"/>
    </xf>
    <xf numFmtId="0" fontId="14" fillId="0" borderId="14" xfId="20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9" fillId="0" borderId="7" xfId="20" applyFont="1" applyBorder="1" applyAlignment="1">
      <alignment horizontal="center" vertical="center" wrapText="1"/>
    </xf>
    <xf numFmtId="191" fontId="4" fillId="0" borderId="1" xfId="20" applyNumberFormat="1" applyFont="1" applyBorder="1" applyAlignment="1">
      <alignment horizontal="center" vertical="center"/>
    </xf>
    <xf numFmtId="0" fontId="9" fillId="0" borderId="14" xfId="20" applyFont="1" applyBorder="1" applyAlignment="1">
      <alignment horizontal="center" vertical="center" wrapText="1"/>
    </xf>
    <xf numFmtId="191" fontId="14" fillId="0" borderId="5" xfId="20" applyNumberFormat="1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92" fontId="10" fillId="0" borderId="11" xfId="20" applyNumberFormat="1" applyFont="1" applyBorder="1" applyAlignment="1">
      <alignment horizontal="right" vertical="center"/>
    </xf>
    <xf numFmtId="193" fontId="10" fillId="0" borderId="11" xfId="20" applyNumberFormat="1" applyFont="1" applyBorder="1" applyAlignment="1">
      <alignment horizontal="right" vertical="center"/>
    </xf>
    <xf numFmtId="0" fontId="4" fillId="0" borderId="16" xfId="20" applyFont="1" applyBorder="1" applyAlignment="1">
      <alignment vertical="center"/>
    </xf>
    <xf numFmtId="191" fontId="15" fillId="0" borderId="5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 wrapText="1"/>
    </xf>
    <xf numFmtId="188" fontId="5" fillId="0" borderId="19" xfId="20" applyNumberFormat="1" applyFont="1" applyBorder="1" applyAlignment="1">
      <alignment horizontal="center" vertical="center" wrapText="1"/>
    </xf>
    <xf numFmtId="188" fontId="9" fillId="0" borderId="0" xfId="20" applyNumberFormat="1" applyFont="1" applyAlignment="1">
      <alignment horizontal="center" vertical="center" wrapText="1"/>
    </xf>
    <xf numFmtId="189" fontId="10" fillId="0" borderId="7" xfId="20" applyNumberFormat="1" applyFont="1" applyBorder="1" applyAlignment="1">
      <alignment horizontal="right" vertical="center"/>
    </xf>
    <xf numFmtId="189" fontId="10" fillId="0" borderId="19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0" zoomScaleNormal="70" workbookViewId="0" topLeftCell="A9">
      <selection activeCell="P41" sqref="P41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20" width="11.421875" style="0" customWidth="1"/>
  </cols>
  <sheetData>
    <row r="1" spans="1:20" ht="19.95" customHeight="1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75</v>
      </c>
      <c r="P1" s="61" t="s">
        <v>78</v>
      </c>
      <c r="Q1" s="61"/>
      <c r="R1" s="61"/>
      <c r="S1" s="61"/>
      <c r="T1" s="61"/>
    </row>
    <row r="2" spans="1:20" ht="15">
      <c r="A2" s="4" t="s">
        <v>1</v>
      </c>
      <c r="B2" s="14" t="s">
        <v>37</v>
      </c>
      <c r="C2" s="26" t="s">
        <v>43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76</v>
      </c>
      <c r="P2" s="62" t="s">
        <v>79</v>
      </c>
      <c r="Q2" s="62"/>
      <c r="R2" s="62"/>
      <c r="S2" s="62"/>
      <c r="T2" s="62"/>
    </row>
    <row r="3" spans="1:17" ht="15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spans="1:20" ht="33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3.6" customHeight="1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">
      <c r="A6" s="8"/>
      <c r="B6" s="16" t="s">
        <v>38</v>
      </c>
      <c r="C6" s="27"/>
      <c r="D6" s="27"/>
      <c r="E6" s="30"/>
      <c r="F6" s="16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83</v>
      </c>
      <c r="R6" s="27"/>
      <c r="S6" s="27"/>
      <c r="T6" s="27"/>
    </row>
    <row r="7" spans="1:20" ht="16.95" customHeight="1">
      <c r="A7" s="9"/>
      <c r="B7" s="17" t="s">
        <v>39</v>
      </c>
      <c r="C7" s="17" t="s">
        <v>44</v>
      </c>
      <c r="D7" s="17" t="s">
        <v>46</v>
      </c>
      <c r="E7" s="31" t="s">
        <v>4</v>
      </c>
      <c r="F7" s="34" t="s">
        <v>52</v>
      </c>
      <c r="G7" s="37"/>
      <c r="H7" s="37"/>
      <c r="I7" s="37"/>
      <c r="J7" s="37"/>
      <c r="K7" s="38"/>
      <c r="L7" s="31" t="s">
        <v>66</v>
      </c>
      <c r="M7" s="17" t="s">
        <v>70</v>
      </c>
      <c r="N7" s="34" t="s">
        <v>72</v>
      </c>
      <c r="O7" s="38"/>
      <c r="P7" s="63" t="s">
        <v>80</v>
      </c>
      <c r="Q7" s="34" t="s">
        <v>83</v>
      </c>
      <c r="R7" s="38"/>
      <c r="S7" s="71" t="s">
        <v>87</v>
      </c>
      <c r="T7" s="74" t="s">
        <v>89</v>
      </c>
    </row>
    <row r="8" spans="1:20" ht="15">
      <c r="A8" s="9"/>
      <c r="B8" s="18"/>
      <c r="C8" s="18"/>
      <c r="D8" s="18"/>
      <c r="E8" s="32" t="s">
        <v>49</v>
      </c>
      <c r="F8" s="34" t="s">
        <v>53</v>
      </c>
      <c r="G8" s="38"/>
      <c r="H8" s="46" t="s">
        <v>60</v>
      </c>
      <c r="I8" s="47"/>
      <c r="J8" s="48" t="s">
        <v>63</v>
      </c>
      <c r="K8" s="51"/>
      <c r="L8" s="32" t="s">
        <v>67</v>
      </c>
      <c r="M8" s="18"/>
      <c r="N8" s="56" t="s">
        <v>73</v>
      </c>
      <c r="O8" s="58"/>
      <c r="P8" s="64"/>
      <c r="Q8" s="56" t="s">
        <v>84</v>
      </c>
      <c r="R8" s="58"/>
      <c r="S8" s="72"/>
      <c r="T8" s="75"/>
    </row>
    <row r="9" spans="1:20" ht="15">
      <c r="A9" s="9"/>
      <c r="B9" s="19"/>
      <c r="C9" s="19"/>
      <c r="D9" s="19"/>
      <c r="E9" s="33"/>
      <c r="F9" s="31" t="s">
        <v>54</v>
      </c>
      <c r="G9" s="39" t="s">
        <v>56</v>
      </c>
      <c r="H9" s="31" t="s">
        <v>54</v>
      </c>
      <c r="I9" s="39" t="s">
        <v>56</v>
      </c>
      <c r="J9" s="31" t="s">
        <v>54</v>
      </c>
      <c r="K9" s="39" t="s">
        <v>56</v>
      </c>
      <c r="L9" s="33"/>
      <c r="M9" s="19"/>
      <c r="N9" s="31" t="s">
        <v>54</v>
      </c>
      <c r="O9" s="59" t="s">
        <v>56</v>
      </c>
      <c r="P9" s="65"/>
      <c r="Q9" s="19" t="s">
        <v>54</v>
      </c>
      <c r="R9" s="59" t="s">
        <v>56</v>
      </c>
      <c r="S9" s="31"/>
      <c r="T9" s="76"/>
    </row>
    <row r="10" spans="1:20" ht="15">
      <c r="A10" s="10"/>
      <c r="B10" s="20" t="s">
        <v>40</v>
      </c>
      <c r="C10" s="20" t="s">
        <v>45</v>
      </c>
      <c r="D10" s="20" t="s">
        <v>47</v>
      </c>
      <c r="E10" s="20" t="s">
        <v>50</v>
      </c>
      <c r="F10" s="20" t="s">
        <v>55</v>
      </c>
      <c r="G10" s="40" t="s">
        <v>57</v>
      </c>
      <c r="H10" s="20" t="s">
        <v>61</v>
      </c>
      <c r="I10" s="40" t="s">
        <v>62</v>
      </c>
      <c r="J10" s="20" t="s">
        <v>64</v>
      </c>
      <c r="K10" s="40" t="s">
        <v>65</v>
      </c>
      <c r="L10" s="20" t="s">
        <v>68</v>
      </c>
      <c r="M10" s="20" t="s">
        <v>71</v>
      </c>
      <c r="N10" s="20" t="s">
        <v>74</v>
      </c>
      <c r="O10" s="60" t="s">
        <v>77</v>
      </c>
      <c r="P10" s="66" t="s">
        <v>81</v>
      </c>
      <c r="Q10" s="33" t="s">
        <v>85</v>
      </c>
      <c r="R10" s="70" t="s">
        <v>86</v>
      </c>
      <c r="S10" s="20" t="s">
        <v>88</v>
      </c>
      <c r="T10" s="77" t="s">
        <v>90</v>
      </c>
    </row>
    <row r="11" spans="1:20" ht="21" customHeight="1">
      <c r="A11" s="11" t="s">
        <v>4</v>
      </c>
      <c r="B11" s="21">
        <f>SUM(B12:B40)</f>
        <v>93019</v>
      </c>
      <c r="C11" s="21">
        <f>SUM(C12:C40)</f>
        <v>14553</v>
      </c>
      <c r="D11" s="21">
        <f>SUM(D12:D40)</f>
        <v>32133</v>
      </c>
      <c r="E11" s="21">
        <f>SUM(B11:D11)</f>
        <v>139705</v>
      </c>
      <c r="F11" s="21">
        <f>SUM(F12:F40)</f>
        <v>44440</v>
      </c>
      <c r="G11" s="41">
        <f>IF($L11&gt;0,(F11/$L11)*100,0)</f>
        <v>99.5296752519597</v>
      </c>
      <c r="H11" s="21">
        <f>SUM(H12:H40)</f>
        <v>206</v>
      </c>
      <c r="I11" s="41">
        <f>IF($L11&gt;0,(H11/$L11)*100,0)</f>
        <v>0.461366181410974</v>
      </c>
      <c r="J11" s="21">
        <f>SUM(J12:J40)</f>
        <v>4</v>
      </c>
      <c r="K11" s="41">
        <f>IF($L11&gt;0,(J11/$L11)*100,0)</f>
        <v>0</v>
      </c>
      <c r="L11" s="21">
        <f>SUM(F11,H11,J11)</f>
        <v>44650</v>
      </c>
      <c r="M11" s="21">
        <f>SUM(M12:M40)</f>
        <v>79806</v>
      </c>
      <c r="N11" s="21">
        <f>SUM(L11:M11)</f>
        <v>124456</v>
      </c>
      <c r="O11" s="41">
        <f>IF($E11&gt;0,(N11/$E11)*100,0)</f>
        <v>89.0848573780466</v>
      </c>
      <c r="P11" s="41">
        <v>1.8001829787234</v>
      </c>
      <c r="Q11" s="21">
        <f>E11-N11</f>
        <v>15249</v>
      </c>
      <c r="R11" s="41">
        <f>IF($E11&gt;0,(Q11/$E11)*100,0)</f>
        <v>10.9151426219534</v>
      </c>
      <c r="S11" s="73">
        <f>SUM(S12:S40)</f>
        <v>14938</v>
      </c>
      <c r="T11" s="78">
        <f>SUM(T12:T40)</f>
        <v>311</v>
      </c>
    </row>
    <row r="12" spans="1:20" ht="21" customHeight="1">
      <c r="A12" s="11" t="s">
        <v>5</v>
      </c>
      <c r="B12" s="22">
        <v>812</v>
      </c>
      <c r="C12" s="22">
        <v>91</v>
      </c>
      <c r="D12" s="22">
        <v>241</v>
      </c>
      <c r="E12" s="21">
        <f>SUM(B12:D12)</f>
        <v>1144</v>
      </c>
      <c r="F12" s="22">
        <v>295</v>
      </c>
      <c r="G12" s="41">
        <f>IF($L12&gt;0,(F12/$L12)*100,0)</f>
        <v>99.6621621621622</v>
      </c>
      <c r="H12" s="22">
        <v>1</v>
      </c>
      <c r="I12" s="41">
        <f>IF($L12&gt;0,(H12/$L12)*100,0)</f>
        <v>0.337837837837838</v>
      </c>
      <c r="J12" s="22">
        <v>0</v>
      </c>
      <c r="K12" s="41">
        <f>IF($L12&gt;0,(J12/$L12)*100,0)</f>
        <v>0</v>
      </c>
      <c r="L12" s="21">
        <f>SUM(F12,H12,J12)</f>
        <v>296</v>
      </c>
      <c r="M12" s="22">
        <v>752</v>
      </c>
      <c r="N12" s="21">
        <f>SUM(L12:M12)</f>
        <v>1048</v>
      </c>
      <c r="O12" s="41">
        <f>IF($E12&gt;0,(N12/$E12)*100,0)</f>
        <v>91.6083916083916</v>
      </c>
      <c r="P12" s="67">
        <v>1.17</v>
      </c>
      <c r="Q12" s="21">
        <f>E12-N12</f>
        <v>96</v>
      </c>
      <c r="R12" s="41">
        <f>IF($E12&gt;0,(Q12/$E12)*100,0)</f>
        <v>8.39160839160839</v>
      </c>
      <c r="S12" s="22">
        <v>96</v>
      </c>
      <c r="T12" s="79">
        <v>0</v>
      </c>
    </row>
    <row r="13" spans="1:20" ht="21" customHeight="1">
      <c r="A13" s="11" t="s">
        <v>6</v>
      </c>
      <c r="B13" s="22">
        <v>2091</v>
      </c>
      <c r="C13" s="22">
        <v>289</v>
      </c>
      <c r="D13" s="22">
        <v>563</v>
      </c>
      <c r="E13" s="21">
        <f>SUM(B13:D13)</f>
        <v>2943</v>
      </c>
      <c r="F13" s="22">
        <v>1156</v>
      </c>
      <c r="G13" s="41">
        <f>IF($L13&gt;0,(F13/$L13)*100,0)</f>
        <v>99.7411561691113</v>
      </c>
      <c r="H13" s="22">
        <v>3</v>
      </c>
      <c r="I13" s="41">
        <f>IF($L13&gt;0,(H13/$L13)*100,0)</f>
        <v>0.258843830888697</v>
      </c>
      <c r="J13" s="22">
        <v>0</v>
      </c>
      <c r="K13" s="41">
        <f>IF($L13&gt;0,(J13/$L13)*100,0)</f>
        <v>0</v>
      </c>
      <c r="L13" s="21">
        <f>SUM(F13,H13,J13)</f>
        <v>1159</v>
      </c>
      <c r="M13" s="22">
        <v>1479</v>
      </c>
      <c r="N13" s="21">
        <f>SUM(L13:M13)</f>
        <v>2638</v>
      </c>
      <c r="O13" s="41">
        <f>IF($E13&gt;0,(N13/$E13)*100,0)</f>
        <v>89.6364254162419</v>
      </c>
      <c r="P13" s="67">
        <v>1.69</v>
      </c>
      <c r="Q13" s="21">
        <f>E13-N13</f>
        <v>305</v>
      </c>
      <c r="R13" s="41">
        <f>IF($E13&gt;0,(Q13/$E13)*100,0)</f>
        <v>10.3635745837581</v>
      </c>
      <c r="S13" s="22">
        <v>304</v>
      </c>
      <c r="T13" s="78">
        <v>1</v>
      </c>
    </row>
    <row r="14" spans="1:20" ht="21" customHeight="1">
      <c r="A14" s="11" t="s">
        <v>7</v>
      </c>
      <c r="B14" s="22">
        <v>1257</v>
      </c>
      <c r="C14" s="22">
        <v>149</v>
      </c>
      <c r="D14" s="22">
        <v>388</v>
      </c>
      <c r="E14" s="21">
        <f>SUM(B14:D14)</f>
        <v>1794</v>
      </c>
      <c r="F14" s="22">
        <v>463</v>
      </c>
      <c r="G14" s="41">
        <f>IF($L14&gt;0,(F14/$L14)*100,0)</f>
        <v>100</v>
      </c>
      <c r="H14" s="22">
        <v>0</v>
      </c>
      <c r="I14" s="41">
        <f>IF($L14&gt;0,(H14/$L14)*100,0)</f>
        <v>0</v>
      </c>
      <c r="J14" s="22">
        <v>0</v>
      </c>
      <c r="K14" s="41">
        <f>IF($L14&gt;0,(J14/$L14)*100,0)</f>
        <v>0</v>
      </c>
      <c r="L14" s="21">
        <f>SUM(F14,H14,J14)</f>
        <v>463</v>
      </c>
      <c r="M14" s="22">
        <v>1181</v>
      </c>
      <c r="N14" s="21">
        <f>SUM(L14:M14)</f>
        <v>1644</v>
      </c>
      <c r="O14" s="41">
        <f>IF($E14&gt;0,(N14/$E14)*100,0)</f>
        <v>91.6387959866221</v>
      </c>
      <c r="P14" s="67">
        <v>1.47</v>
      </c>
      <c r="Q14" s="21">
        <f>E14-N14</f>
        <v>150</v>
      </c>
      <c r="R14" s="41">
        <f>IF($E14&gt;0,(Q14/$E14)*100,0)</f>
        <v>8.36120401337793</v>
      </c>
      <c r="S14" s="22">
        <v>149</v>
      </c>
      <c r="T14" s="78">
        <v>1</v>
      </c>
    </row>
    <row r="15" spans="1:20" ht="21" customHeight="1">
      <c r="A15" s="11" t="s">
        <v>8</v>
      </c>
      <c r="B15" s="22">
        <v>5828</v>
      </c>
      <c r="C15" s="22">
        <v>1136</v>
      </c>
      <c r="D15" s="22">
        <v>2587</v>
      </c>
      <c r="E15" s="21">
        <f>SUM(B15:D15)</f>
        <v>9551</v>
      </c>
      <c r="F15" s="22">
        <v>3949</v>
      </c>
      <c r="G15" s="41">
        <f>IF($L15&gt;0,(F15/$L15)*100,0)</f>
        <v>99.8988110295978</v>
      </c>
      <c r="H15" s="22">
        <v>4</v>
      </c>
      <c r="I15" s="41">
        <f>IF($L15&gt;0,(H15/$L15)*100,0)</f>
        <v>0.101188970402226</v>
      </c>
      <c r="J15" s="22">
        <v>0</v>
      </c>
      <c r="K15" s="41">
        <f>IF($L15&gt;0,(J15/$L15)*100,0)</f>
        <v>0</v>
      </c>
      <c r="L15" s="21">
        <f>SUM(F15,H15,J15)</f>
        <v>3953</v>
      </c>
      <c r="M15" s="22">
        <v>4561</v>
      </c>
      <c r="N15" s="21">
        <f>SUM(L15:M15)</f>
        <v>8514</v>
      </c>
      <c r="O15" s="41">
        <f>IF($E15&gt;0,(N15/$E15)*100,0)</f>
        <v>89.1424981677311</v>
      </c>
      <c r="P15" s="67">
        <v>1.79</v>
      </c>
      <c r="Q15" s="21">
        <f>E15-N15</f>
        <v>1037</v>
      </c>
      <c r="R15" s="41">
        <f>IF($E15&gt;0,(Q15/$E15)*100,0)</f>
        <v>10.8575018322689</v>
      </c>
      <c r="S15" s="22">
        <v>969</v>
      </c>
      <c r="T15" s="78">
        <v>68</v>
      </c>
    </row>
    <row r="16" spans="1:20" ht="21" customHeight="1">
      <c r="A16" s="11" t="s">
        <v>9</v>
      </c>
      <c r="B16" s="22">
        <v>1984</v>
      </c>
      <c r="C16" s="22">
        <v>377</v>
      </c>
      <c r="D16" s="22">
        <v>581</v>
      </c>
      <c r="E16" s="21">
        <f>SUM(B16:D16)</f>
        <v>2942</v>
      </c>
      <c r="F16" s="22">
        <v>688</v>
      </c>
      <c r="G16" s="41">
        <f>IF($L16&gt;0,(F16/$L16)*100,0)</f>
        <v>99.5658465991317</v>
      </c>
      <c r="H16" s="22">
        <v>3</v>
      </c>
      <c r="I16" s="41">
        <f>IF($L16&gt;0,(H16/$L16)*100,0)</f>
        <v>0.434153400868307</v>
      </c>
      <c r="J16" s="22">
        <v>0</v>
      </c>
      <c r="K16" s="41">
        <f>IF($L16&gt;0,(J16/$L16)*100,0)</f>
        <v>0</v>
      </c>
      <c r="L16" s="21">
        <f>SUM(F16,H16,J16)</f>
        <v>691</v>
      </c>
      <c r="M16" s="22">
        <v>1844</v>
      </c>
      <c r="N16" s="21">
        <f>SUM(L16:M16)</f>
        <v>2535</v>
      </c>
      <c r="O16" s="41">
        <f>IF($E16&gt;0,(N16/$E16)*100,0)</f>
        <v>86.1658735554045</v>
      </c>
      <c r="P16" s="67">
        <v>1.72</v>
      </c>
      <c r="Q16" s="21">
        <f>E16-N16</f>
        <v>407</v>
      </c>
      <c r="R16" s="41">
        <f>IF($E16&gt;0,(Q16/$E16)*100,0)</f>
        <v>13.8341264445955</v>
      </c>
      <c r="S16" s="22">
        <v>344</v>
      </c>
      <c r="T16" s="78">
        <v>63</v>
      </c>
    </row>
    <row r="17" spans="1:20" ht="21" customHeight="1">
      <c r="A17" s="11" t="s">
        <v>10</v>
      </c>
      <c r="B17" s="22">
        <v>8469</v>
      </c>
      <c r="C17" s="22">
        <v>1247</v>
      </c>
      <c r="D17" s="22">
        <v>2478</v>
      </c>
      <c r="E17" s="21">
        <f>SUM(B17:D17)</f>
        <v>12194</v>
      </c>
      <c r="F17" s="22">
        <v>4111</v>
      </c>
      <c r="G17" s="41">
        <f>IF($L17&gt;0,(F17/$L17)*100,0)</f>
        <v>98.5614960441141</v>
      </c>
      <c r="H17" s="22">
        <v>60</v>
      </c>
      <c r="I17" s="41">
        <f>IF($L17&gt;0,(H17/$L17)*100,0)</f>
        <v>1.43850395588588</v>
      </c>
      <c r="J17" s="22">
        <v>0</v>
      </c>
      <c r="K17" s="41">
        <f>IF($L17&gt;0,(J17/$L17)*100,0)</f>
        <v>0</v>
      </c>
      <c r="L17" s="21">
        <f>SUM(F17,H17,J17)</f>
        <v>4171</v>
      </c>
      <c r="M17" s="22">
        <v>6377</v>
      </c>
      <c r="N17" s="21">
        <f>SUM(L17:M17)</f>
        <v>10548</v>
      </c>
      <c r="O17" s="41">
        <f>IF($E17&gt;0,(N17/$E17)*100,0)</f>
        <v>86.5015581433492</v>
      </c>
      <c r="P17" s="67">
        <v>2.29</v>
      </c>
      <c r="Q17" s="21">
        <f>E17-N17</f>
        <v>1646</v>
      </c>
      <c r="R17" s="41">
        <f>IF($E17&gt;0,(Q17/$E17)*100,0)</f>
        <v>13.4984418566508</v>
      </c>
      <c r="S17" s="22">
        <v>1613</v>
      </c>
      <c r="T17" s="78">
        <v>33</v>
      </c>
    </row>
    <row r="18" spans="1:20" ht="21" customHeight="1">
      <c r="A18" s="11" t="s">
        <v>11</v>
      </c>
      <c r="B18" s="22">
        <v>4041</v>
      </c>
      <c r="C18" s="22">
        <v>373</v>
      </c>
      <c r="D18" s="22">
        <v>1809</v>
      </c>
      <c r="E18" s="21">
        <f>SUM(B18:D18)</f>
        <v>6223</v>
      </c>
      <c r="F18" s="22">
        <v>2512</v>
      </c>
      <c r="G18" s="41">
        <f>IF($L18&gt;0,(F18/$L18)*100,0)</f>
        <v>100</v>
      </c>
      <c r="H18" s="22">
        <v>0</v>
      </c>
      <c r="I18" s="41">
        <f>IF($L18&gt;0,(H18/$L18)*100,0)</f>
        <v>0</v>
      </c>
      <c r="J18" s="22">
        <v>0</v>
      </c>
      <c r="K18" s="41">
        <f>IF($L18&gt;0,(J18/$L18)*100,0)</f>
        <v>0</v>
      </c>
      <c r="L18" s="21">
        <f>SUM(F18,H18,J18)</f>
        <v>2512</v>
      </c>
      <c r="M18" s="22">
        <v>3212</v>
      </c>
      <c r="N18" s="21">
        <f>SUM(L18:M18)</f>
        <v>5724</v>
      </c>
      <c r="O18" s="41">
        <f>IF($E18&gt;0,(N18/$E18)*100,0)</f>
        <v>91.981359472923</v>
      </c>
      <c r="P18" s="67">
        <v>1.06</v>
      </c>
      <c r="Q18" s="21">
        <f>E18-N18</f>
        <v>499</v>
      </c>
      <c r="R18" s="41">
        <f>IF($E18&gt;0,(Q18/$E18)*100,0)</f>
        <v>8.01864052707697</v>
      </c>
      <c r="S18" s="22">
        <v>488</v>
      </c>
      <c r="T18" s="78">
        <v>11</v>
      </c>
    </row>
    <row r="19" spans="1:20" ht="21" customHeight="1">
      <c r="A19" s="11" t="s">
        <v>12</v>
      </c>
      <c r="B19" s="22">
        <v>4959</v>
      </c>
      <c r="C19" s="22">
        <v>984</v>
      </c>
      <c r="D19" s="22">
        <v>1751</v>
      </c>
      <c r="E19" s="21">
        <f>SUM(B19:D19)</f>
        <v>7694</v>
      </c>
      <c r="F19" s="22">
        <v>2192</v>
      </c>
      <c r="G19" s="41">
        <f>IF($L19&gt;0,(F19/$L19)*100,0)</f>
        <v>99.185520361991</v>
      </c>
      <c r="H19" s="22">
        <v>18</v>
      </c>
      <c r="I19" s="41">
        <f>IF($L19&gt;0,(H19/$L19)*100,0)</f>
        <v>0.81447963800905</v>
      </c>
      <c r="J19" s="22">
        <v>0</v>
      </c>
      <c r="K19" s="41">
        <f>IF($L19&gt;0,(J19/$L19)*100,0)</f>
        <v>0</v>
      </c>
      <c r="L19" s="21">
        <f>SUM(F19,H19,J19)</f>
        <v>2210</v>
      </c>
      <c r="M19" s="22">
        <v>4690</v>
      </c>
      <c r="N19" s="21">
        <f>SUM(L19:M19)</f>
        <v>6900</v>
      </c>
      <c r="O19" s="41">
        <f>IF($E19&gt;0,(N19/$E19)*100,0)</f>
        <v>89.6802703405251</v>
      </c>
      <c r="P19" s="67">
        <v>2.06</v>
      </c>
      <c r="Q19" s="21">
        <f>E19-N19</f>
        <v>794</v>
      </c>
      <c r="R19" s="41">
        <f>IF($E19&gt;0,(Q19/$E19)*100,0)</f>
        <v>10.3197296594749</v>
      </c>
      <c r="S19" s="22">
        <v>792</v>
      </c>
      <c r="T19" s="78">
        <v>2</v>
      </c>
    </row>
    <row r="20" spans="1:20" ht="21" customHeight="1">
      <c r="A20" s="11" t="s">
        <v>13</v>
      </c>
      <c r="B20" s="22">
        <v>6129</v>
      </c>
      <c r="C20" s="22">
        <v>1322</v>
      </c>
      <c r="D20" s="22">
        <v>3027</v>
      </c>
      <c r="E20" s="21">
        <f>SUM(B20:D20)</f>
        <v>10478</v>
      </c>
      <c r="F20" s="22">
        <v>3360</v>
      </c>
      <c r="G20" s="41">
        <f>IF($L20&gt;0,(F20/$L20)*100,0)</f>
        <v>99.3201300620751</v>
      </c>
      <c r="H20" s="22">
        <v>23</v>
      </c>
      <c r="I20" s="41">
        <f>IF($L20&gt;0,(H20/$L20)*100,0)</f>
        <v>0.679869937924919</v>
      </c>
      <c r="J20" s="22">
        <v>0</v>
      </c>
      <c r="K20" s="41">
        <f>IF($L20&gt;0,(J20/$L20)*100,0)</f>
        <v>0</v>
      </c>
      <c r="L20" s="21">
        <f>SUM(F20,H20,J20)</f>
        <v>3383</v>
      </c>
      <c r="M20" s="22">
        <v>5651</v>
      </c>
      <c r="N20" s="21">
        <f>SUM(L20:M20)</f>
        <v>9034</v>
      </c>
      <c r="O20" s="41">
        <f>IF($E20&gt;0,(N20/$E20)*100,0)</f>
        <v>86.2187440351212</v>
      </c>
      <c r="P20" s="67">
        <v>2.23</v>
      </c>
      <c r="Q20" s="21">
        <f>E20-N20</f>
        <v>1444</v>
      </c>
      <c r="R20" s="41">
        <f>IF($E20&gt;0,(Q20/$E20)*100,0)</f>
        <v>13.7812559648788</v>
      </c>
      <c r="S20" s="22">
        <v>1434</v>
      </c>
      <c r="T20" s="78">
        <v>10</v>
      </c>
    </row>
    <row r="21" spans="1:20" ht="21" customHeight="1">
      <c r="A21" s="11" t="s">
        <v>14</v>
      </c>
      <c r="B21" s="22">
        <v>2955</v>
      </c>
      <c r="C21" s="22">
        <v>479</v>
      </c>
      <c r="D21" s="22">
        <v>723</v>
      </c>
      <c r="E21" s="21">
        <f>SUM(B21:D21)</f>
        <v>4157</v>
      </c>
      <c r="F21" s="22">
        <v>1612</v>
      </c>
      <c r="G21" s="41">
        <f>IF($L21&gt;0,(F21/$L21)*100,0)</f>
        <v>99.017199017199</v>
      </c>
      <c r="H21" s="22">
        <v>16</v>
      </c>
      <c r="I21" s="41">
        <f>IF($L21&gt;0,(H21/$L21)*100,0)</f>
        <v>0.982800982800983</v>
      </c>
      <c r="J21" s="22">
        <v>0</v>
      </c>
      <c r="K21" s="41">
        <f>IF($L21&gt;0,(J21/$L21)*100,0)</f>
        <v>0</v>
      </c>
      <c r="L21" s="21">
        <f>SUM(F21,H21,J21)</f>
        <v>1628</v>
      </c>
      <c r="M21" s="22">
        <v>2076</v>
      </c>
      <c r="N21" s="21">
        <f>SUM(L21:M21)</f>
        <v>3704</v>
      </c>
      <c r="O21" s="41">
        <f>IF($E21&gt;0,(N21/$E21)*100,0)</f>
        <v>89.102718306471</v>
      </c>
      <c r="P21" s="67">
        <v>2</v>
      </c>
      <c r="Q21" s="21">
        <f>E21-N21</f>
        <v>453</v>
      </c>
      <c r="R21" s="41">
        <f>IF($E21&gt;0,(Q21/$E21)*100,0)</f>
        <v>10.897281693529</v>
      </c>
      <c r="S21" s="22">
        <v>451</v>
      </c>
      <c r="T21" s="78">
        <v>2</v>
      </c>
    </row>
    <row r="22" spans="1:20" ht="21" customHeight="1">
      <c r="A22" s="11" t="s">
        <v>15</v>
      </c>
      <c r="B22" s="22">
        <v>5292</v>
      </c>
      <c r="C22" s="22">
        <v>756</v>
      </c>
      <c r="D22" s="22">
        <v>1036</v>
      </c>
      <c r="E22" s="21">
        <f>SUM(B22:D22)</f>
        <v>7084</v>
      </c>
      <c r="F22" s="22">
        <v>1413</v>
      </c>
      <c r="G22" s="41">
        <f>IF($L22&gt;0,(F22/$L22)*100,0)</f>
        <v>98.6731843575419</v>
      </c>
      <c r="H22" s="22">
        <v>19</v>
      </c>
      <c r="I22" s="41">
        <f>IF($L22&gt;0,(H22/$L22)*100,0)</f>
        <v>1.3268156424581</v>
      </c>
      <c r="J22" s="22">
        <v>0</v>
      </c>
      <c r="K22" s="41">
        <f>IF($L22&gt;0,(J22/$L22)*100,0)</f>
        <v>0</v>
      </c>
      <c r="L22" s="21">
        <f>SUM(F22,H22,J22)</f>
        <v>1432</v>
      </c>
      <c r="M22" s="22">
        <v>5015</v>
      </c>
      <c r="N22" s="21">
        <f>SUM(L22:M22)</f>
        <v>6447</v>
      </c>
      <c r="O22" s="41">
        <f>IF($E22&gt;0,(N22/$E22)*100,0)</f>
        <v>91.0079051383399</v>
      </c>
      <c r="P22" s="67">
        <v>1.98</v>
      </c>
      <c r="Q22" s="21">
        <f>E22-N22</f>
        <v>637</v>
      </c>
      <c r="R22" s="41">
        <f>IF($E22&gt;0,(Q22/$E22)*100,0)</f>
        <v>8.99209486166008</v>
      </c>
      <c r="S22" s="22">
        <v>631</v>
      </c>
      <c r="T22" s="78">
        <v>6</v>
      </c>
    </row>
    <row r="23" spans="1:20" ht="21" customHeight="1">
      <c r="A23" s="11" t="s">
        <v>16</v>
      </c>
      <c r="B23" s="22">
        <v>696</v>
      </c>
      <c r="C23" s="22">
        <v>143</v>
      </c>
      <c r="D23" s="22">
        <v>241</v>
      </c>
      <c r="E23" s="21">
        <f>SUM(B23:D23)</f>
        <v>1080</v>
      </c>
      <c r="F23" s="22">
        <v>169</v>
      </c>
      <c r="G23" s="41">
        <f>IF($L23&gt;0,(F23/$L23)*100,0)</f>
        <v>98.2558139534884</v>
      </c>
      <c r="H23" s="22">
        <v>3</v>
      </c>
      <c r="I23" s="41">
        <f>IF($L23&gt;0,(H23/$L23)*100,0)</f>
        <v>1.74418604651163</v>
      </c>
      <c r="J23" s="22">
        <v>0</v>
      </c>
      <c r="K23" s="41">
        <f>IF($L23&gt;0,(J23/$L23)*100,0)</f>
        <v>0</v>
      </c>
      <c r="L23" s="21">
        <f>SUM(F23,H23,J23)</f>
        <v>172</v>
      </c>
      <c r="M23" s="22">
        <v>765</v>
      </c>
      <c r="N23" s="21">
        <f>SUM(L23:M23)</f>
        <v>937</v>
      </c>
      <c r="O23" s="41">
        <f>IF($E23&gt;0,(N23/$E23)*100,0)</f>
        <v>86.7592592592593</v>
      </c>
      <c r="P23" s="67">
        <v>2.04</v>
      </c>
      <c r="Q23" s="21">
        <f>E23-N23</f>
        <v>143</v>
      </c>
      <c r="R23" s="41">
        <f>IF($E23&gt;0,(Q23/$E23)*100,0)</f>
        <v>13.2407407407407</v>
      </c>
      <c r="S23" s="22">
        <v>135</v>
      </c>
      <c r="T23" s="78">
        <v>8</v>
      </c>
    </row>
    <row r="24" spans="1:20" ht="21" customHeight="1">
      <c r="A24" s="11" t="s">
        <v>17</v>
      </c>
      <c r="B24" s="22">
        <v>1054</v>
      </c>
      <c r="C24" s="22">
        <v>120</v>
      </c>
      <c r="D24" s="22">
        <v>236</v>
      </c>
      <c r="E24" s="21">
        <f>SUM(B24:D24)</f>
        <v>1410</v>
      </c>
      <c r="F24" s="22">
        <v>426</v>
      </c>
      <c r="G24" s="41">
        <f>IF($L24&gt;0,(F24/$L24)*100,0)</f>
        <v>99.7658079625293</v>
      </c>
      <c r="H24" s="22">
        <v>1</v>
      </c>
      <c r="I24" s="41">
        <f>IF($L24&gt;0,(H24/$L24)*100,0)</f>
        <v>0.234192037470726</v>
      </c>
      <c r="J24" s="22">
        <v>0</v>
      </c>
      <c r="K24" s="41">
        <f>IF($L24&gt;0,(J24/$L24)*100,0)</f>
        <v>0</v>
      </c>
      <c r="L24" s="21">
        <f>SUM(F24,H24,J24)</f>
        <v>427</v>
      </c>
      <c r="M24" s="22">
        <v>847</v>
      </c>
      <c r="N24" s="21">
        <f>SUM(L24:M24)</f>
        <v>1274</v>
      </c>
      <c r="O24" s="41">
        <f>IF($E24&gt;0,(N24/$E24)*100,0)</f>
        <v>90.354609929078</v>
      </c>
      <c r="P24" s="67">
        <v>1.52</v>
      </c>
      <c r="Q24" s="21">
        <f>E24-N24</f>
        <v>136</v>
      </c>
      <c r="R24" s="41">
        <f>IF($E24&gt;0,(Q24/$E24)*100,0)</f>
        <v>9.64539007092199</v>
      </c>
      <c r="S24" s="22">
        <v>136</v>
      </c>
      <c r="T24" s="78">
        <v>0</v>
      </c>
    </row>
    <row r="25" spans="1:20" ht="21" customHeight="1">
      <c r="A25" s="11" t="s">
        <v>18</v>
      </c>
      <c r="B25" s="22">
        <v>1018</v>
      </c>
      <c r="C25" s="22">
        <v>93</v>
      </c>
      <c r="D25" s="22">
        <v>171</v>
      </c>
      <c r="E25" s="21">
        <f>SUM(B25:D25)</f>
        <v>1282</v>
      </c>
      <c r="F25" s="22">
        <v>317</v>
      </c>
      <c r="G25" s="41">
        <f>IF($L25&gt;0,(F25/$L25)*100,0)</f>
        <v>100</v>
      </c>
      <c r="H25" s="22">
        <v>0</v>
      </c>
      <c r="I25" s="41">
        <f>IF($L25&gt;0,(H25/$L25)*100,0)</f>
        <v>0</v>
      </c>
      <c r="J25" s="22">
        <v>0</v>
      </c>
      <c r="K25" s="41">
        <f>IF($L25&gt;0,(J25/$L25)*100,0)</f>
        <v>0</v>
      </c>
      <c r="L25" s="21">
        <f>SUM(F25,H25,J25)</f>
        <v>317</v>
      </c>
      <c r="M25" s="22">
        <v>839</v>
      </c>
      <c r="N25" s="21">
        <f>SUM(L25:M25)</f>
        <v>1156</v>
      </c>
      <c r="O25" s="41">
        <f>IF($E25&gt;0,(N25/$E25)*100,0)</f>
        <v>90.1716068642746</v>
      </c>
      <c r="P25" s="67">
        <v>1.37</v>
      </c>
      <c r="Q25" s="21">
        <f>E25-N25</f>
        <v>126</v>
      </c>
      <c r="R25" s="41">
        <f>IF($E25&gt;0,(Q25/$E25)*100,0)</f>
        <v>9.82839313572543</v>
      </c>
      <c r="S25" s="22">
        <v>126</v>
      </c>
      <c r="T25" s="78">
        <v>0</v>
      </c>
    </row>
    <row r="26" spans="1:20" ht="21" customHeight="1">
      <c r="A26" s="11" t="s">
        <v>19</v>
      </c>
      <c r="B26" s="22">
        <v>1091</v>
      </c>
      <c r="C26" s="22">
        <v>126</v>
      </c>
      <c r="D26" s="22">
        <v>253</v>
      </c>
      <c r="E26" s="21">
        <f>SUM(B26:D26)</f>
        <v>1470</v>
      </c>
      <c r="F26" s="22">
        <v>227</v>
      </c>
      <c r="G26" s="41">
        <f>IF($L26&gt;0,(F26/$L26)*100,0)</f>
        <v>100</v>
      </c>
      <c r="H26" s="22">
        <v>0</v>
      </c>
      <c r="I26" s="41">
        <f>IF($L26&gt;0,(H26/$L26)*100,0)</f>
        <v>0</v>
      </c>
      <c r="J26" s="22">
        <v>0</v>
      </c>
      <c r="K26" s="41">
        <f>IF($L26&gt;0,(J26/$L26)*100,0)</f>
        <v>0</v>
      </c>
      <c r="L26" s="21">
        <f>SUM(F26,H26,J26)</f>
        <v>227</v>
      </c>
      <c r="M26" s="22">
        <v>1099</v>
      </c>
      <c r="N26" s="21">
        <f>SUM(L26:M26)</f>
        <v>1326</v>
      </c>
      <c r="O26" s="41">
        <f>IF($E26&gt;0,(N26/$E26)*100,0)</f>
        <v>90.2040816326531</v>
      </c>
      <c r="P26" s="67">
        <v>1.56</v>
      </c>
      <c r="Q26" s="21">
        <f>E26-N26</f>
        <v>144</v>
      </c>
      <c r="R26" s="41">
        <f>IF($E26&gt;0,(Q26/$E26)*100,0)</f>
        <v>9.79591836734694</v>
      </c>
      <c r="S26" s="22">
        <v>144</v>
      </c>
      <c r="T26" s="78">
        <v>0</v>
      </c>
    </row>
    <row r="27" spans="1:20" ht="21" customHeight="1">
      <c r="A27" s="11" t="s">
        <v>20</v>
      </c>
      <c r="B27" s="22">
        <v>579</v>
      </c>
      <c r="C27" s="22">
        <v>77</v>
      </c>
      <c r="D27" s="22">
        <v>156</v>
      </c>
      <c r="E27" s="21">
        <f>SUM(B27:D27)</f>
        <v>812</v>
      </c>
      <c r="F27" s="22">
        <v>190</v>
      </c>
      <c r="G27" s="41">
        <f>IF($L27&gt;0,(F27/$L27)*100,0)</f>
        <v>99.4764397905759</v>
      </c>
      <c r="H27" s="22">
        <v>1</v>
      </c>
      <c r="I27" s="41">
        <f>IF($L27&gt;0,(H27/$L27)*100,0)</f>
        <v>0.523560209424084</v>
      </c>
      <c r="J27" s="22">
        <v>0</v>
      </c>
      <c r="K27" s="41">
        <f>IF($L27&gt;0,(J27/$L27)*100,0)</f>
        <v>0</v>
      </c>
      <c r="L27" s="21">
        <f>SUM(F27,H27,J27)</f>
        <v>191</v>
      </c>
      <c r="M27" s="22">
        <v>524</v>
      </c>
      <c r="N27" s="21">
        <f>SUM(L27:M27)</f>
        <v>715</v>
      </c>
      <c r="O27" s="41">
        <f>IF($E27&gt;0,(N27/$E27)*100,0)</f>
        <v>88.0541871921182</v>
      </c>
      <c r="P27" s="67">
        <v>1.88</v>
      </c>
      <c r="Q27" s="21">
        <f>E27-N27</f>
        <v>97</v>
      </c>
      <c r="R27" s="41">
        <f>IF($E27&gt;0,(Q27/$E27)*100,0)</f>
        <v>11.9458128078818</v>
      </c>
      <c r="S27" s="22">
        <v>97</v>
      </c>
      <c r="T27" s="78">
        <v>0</v>
      </c>
    </row>
    <row r="28" spans="1:20" ht="21" customHeight="1">
      <c r="A28" s="11" t="s">
        <v>21</v>
      </c>
      <c r="B28" s="22">
        <v>2903</v>
      </c>
      <c r="C28" s="22">
        <v>640</v>
      </c>
      <c r="D28" s="22">
        <v>1612</v>
      </c>
      <c r="E28" s="21">
        <f>SUM(B28:D28)</f>
        <v>5155</v>
      </c>
      <c r="F28" s="22">
        <v>1537</v>
      </c>
      <c r="G28" s="41">
        <f>IF($L28&gt;0,(F28/$L28)*100,0)</f>
        <v>99.740428293316</v>
      </c>
      <c r="H28" s="22">
        <v>2</v>
      </c>
      <c r="I28" s="41">
        <f>IF($L28&gt;0,(H28/$L28)*100,0)</f>
        <v>0.129785853341986</v>
      </c>
      <c r="J28" s="22">
        <v>2</v>
      </c>
      <c r="K28" s="41">
        <f>IF($L28&gt;0,(J28/$L28)*100,0)</f>
        <v>0.129785853341986</v>
      </c>
      <c r="L28" s="21">
        <f>SUM(F28,H28,J28)</f>
        <v>1541</v>
      </c>
      <c r="M28" s="22">
        <v>2730</v>
      </c>
      <c r="N28" s="21">
        <f>SUM(L28:M28)</f>
        <v>4271</v>
      </c>
      <c r="O28" s="41">
        <f>IF($E28&gt;0,(N28/$E28)*100,0)</f>
        <v>82.8516003879728</v>
      </c>
      <c r="P28" s="67">
        <v>2.09</v>
      </c>
      <c r="Q28" s="21">
        <f>E28-N28</f>
        <v>884</v>
      </c>
      <c r="R28" s="41">
        <f>IF($E28&gt;0,(Q28/$E28)*100,0)</f>
        <v>17.1483996120272</v>
      </c>
      <c r="S28" s="22">
        <v>873</v>
      </c>
      <c r="T28" s="78">
        <v>11</v>
      </c>
    </row>
    <row r="29" spans="1:20" ht="21" customHeight="1">
      <c r="A29" s="11" t="s">
        <v>22</v>
      </c>
      <c r="B29" s="22">
        <v>5399</v>
      </c>
      <c r="C29" s="22">
        <v>952</v>
      </c>
      <c r="D29" s="22">
        <v>1840</v>
      </c>
      <c r="E29" s="21">
        <f>SUM(B29:D29)</f>
        <v>8191</v>
      </c>
      <c r="F29" s="22">
        <v>2557</v>
      </c>
      <c r="G29" s="41">
        <f>IF($L29&gt;0,(F29/$L29)*100,0)</f>
        <v>99.9609069585614</v>
      </c>
      <c r="H29" s="22">
        <v>1</v>
      </c>
      <c r="I29" s="41">
        <f>IF($L29&gt;0,(H29/$L29)*100,0)</f>
        <v>0.0390930414386239</v>
      </c>
      <c r="J29" s="22">
        <v>0</v>
      </c>
      <c r="K29" s="41">
        <f>IF($L29&gt;0,(J29/$L29)*100,0)</f>
        <v>0</v>
      </c>
      <c r="L29" s="21">
        <f>SUM(F29,H29,J29)</f>
        <v>2558</v>
      </c>
      <c r="M29" s="22">
        <v>4617</v>
      </c>
      <c r="N29" s="21">
        <f>SUM(L29:M29)</f>
        <v>7175</v>
      </c>
      <c r="O29" s="41">
        <f>IF($E29&gt;0,(N29/$E29)*100,0)</f>
        <v>87.5961421071908</v>
      </c>
      <c r="P29" s="67">
        <v>2.2</v>
      </c>
      <c r="Q29" s="21">
        <f>E29-N29</f>
        <v>1016</v>
      </c>
      <c r="R29" s="41">
        <f>IF($E29&gt;0,(Q29/$E29)*100,0)</f>
        <v>12.4038578928092</v>
      </c>
      <c r="S29" s="22">
        <v>1011</v>
      </c>
      <c r="T29" s="78">
        <v>5</v>
      </c>
    </row>
    <row r="30" spans="1:20" ht="21" customHeight="1">
      <c r="A30" s="11" t="s">
        <v>23</v>
      </c>
      <c r="B30" s="22">
        <v>9048</v>
      </c>
      <c r="C30" s="22">
        <v>812</v>
      </c>
      <c r="D30" s="22">
        <v>4234</v>
      </c>
      <c r="E30" s="21">
        <f>SUM(B30:D30)</f>
        <v>14094</v>
      </c>
      <c r="F30" s="22">
        <v>6023</v>
      </c>
      <c r="G30" s="41">
        <f>IF($L30&gt;0,(F30/$L30)*100,0)</f>
        <v>99.9668049792531</v>
      </c>
      <c r="H30" s="22">
        <v>1</v>
      </c>
      <c r="I30" s="41">
        <f>IF($L30&gt;0,(H30/$L30)*100,0)</f>
        <v>0.016597510373444</v>
      </c>
      <c r="J30" s="22">
        <v>1</v>
      </c>
      <c r="K30" s="41">
        <f>IF($L30&gt;0,(J30/$L30)*100,0)</f>
        <v>0.016597510373444</v>
      </c>
      <c r="L30" s="21">
        <f>SUM(F30,H30,J30)</f>
        <v>6025</v>
      </c>
      <c r="M30" s="22">
        <v>7070</v>
      </c>
      <c r="N30" s="21">
        <f>SUM(L30:M30)</f>
        <v>13095</v>
      </c>
      <c r="O30" s="41">
        <f>IF($E30&gt;0,(N30/$E30)*100,0)</f>
        <v>92.911877394636</v>
      </c>
      <c r="P30" s="67">
        <v>1.08</v>
      </c>
      <c r="Q30" s="21">
        <f>E30-N30</f>
        <v>999</v>
      </c>
      <c r="R30" s="41">
        <f>IF($E30&gt;0,(Q30/$E30)*100,0)</f>
        <v>7.08812260536398</v>
      </c>
      <c r="S30" s="22">
        <v>999</v>
      </c>
      <c r="T30" s="78">
        <v>0</v>
      </c>
    </row>
    <row r="31" spans="1:20" ht="21" customHeight="1">
      <c r="A31" s="11" t="s">
        <v>24</v>
      </c>
      <c r="B31" s="22">
        <v>2716</v>
      </c>
      <c r="C31" s="22">
        <v>457</v>
      </c>
      <c r="D31" s="22">
        <v>965</v>
      </c>
      <c r="E31" s="21">
        <f>SUM(B31:D31)</f>
        <v>4138</v>
      </c>
      <c r="F31" s="22">
        <v>1269</v>
      </c>
      <c r="G31" s="41">
        <f>IF($L31&gt;0,(F31/$L31)*100,0)</f>
        <v>99.5294117647059</v>
      </c>
      <c r="H31" s="22">
        <v>6</v>
      </c>
      <c r="I31" s="41">
        <f>IF($L31&gt;0,(H31/$L31)*100,0)</f>
        <v>0.470588235294118</v>
      </c>
      <c r="J31" s="22">
        <v>0</v>
      </c>
      <c r="K31" s="41">
        <f>IF($L31&gt;0,(J31/$L31)*100,0)</f>
        <v>0</v>
      </c>
      <c r="L31" s="21">
        <f>SUM(F31,H31,J31)</f>
        <v>1275</v>
      </c>
      <c r="M31" s="22">
        <v>2334</v>
      </c>
      <c r="N31" s="21">
        <f>SUM(L31:M31)</f>
        <v>3609</v>
      </c>
      <c r="O31" s="41">
        <f>IF($E31&gt;0,(N31/$E31)*100,0)</f>
        <v>87.2160463992267</v>
      </c>
      <c r="P31" s="67">
        <v>2.04</v>
      </c>
      <c r="Q31" s="21">
        <f>E31-N31</f>
        <v>529</v>
      </c>
      <c r="R31" s="41">
        <f>IF($E31&gt;0,(Q31/$E31)*100,0)</f>
        <v>12.7839536007733</v>
      </c>
      <c r="S31" s="22">
        <v>524</v>
      </c>
      <c r="T31" s="78">
        <v>5</v>
      </c>
    </row>
    <row r="32" spans="1:20" ht="21" customHeight="1">
      <c r="A32" s="11" t="s">
        <v>25</v>
      </c>
      <c r="B32" s="22">
        <v>2423</v>
      </c>
      <c r="C32" s="22">
        <v>473</v>
      </c>
      <c r="D32" s="22">
        <v>915</v>
      </c>
      <c r="E32" s="21">
        <f>SUM(B32:D32)</f>
        <v>3811</v>
      </c>
      <c r="F32" s="22">
        <v>1009</v>
      </c>
      <c r="G32" s="41">
        <f>IF($L32&gt;0,(F32/$L32)*100,0)</f>
        <v>99.0186457311089</v>
      </c>
      <c r="H32" s="22">
        <v>10</v>
      </c>
      <c r="I32" s="41">
        <f>IF($L32&gt;0,(H32/$L32)*100,0)</f>
        <v>0.98135426889107</v>
      </c>
      <c r="J32" s="22">
        <v>0</v>
      </c>
      <c r="K32" s="41">
        <f>IF($L32&gt;0,(J32/$L32)*100,0)</f>
        <v>0</v>
      </c>
      <c r="L32" s="21">
        <f>SUM(F32,H32,J32)</f>
        <v>1019</v>
      </c>
      <c r="M32" s="22">
        <v>2415</v>
      </c>
      <c r="N32" s="21">
        <f>SUM(L32:M32)</f>
        <v>3434</v>
      </c>
      <c r="O32" s="41">
        <f>IF($E32&gt;0,(N32/$E32)*100,0)</f>
        <v>90.1075833114668</v>
      </c>
      <c r="P32" s="67">
        <v>1.42</v>
      </c>
      <c r="Q32" s="21">
        <f>E32-N32</f>
        <v>377</v>
      </c>
      <c r="R32" s="41">
        <f>IF($E32&gt;0,(Q32/$E32)*100,0)</f>
        <v>9.89241668853319</v>
      </c>
      <c r="S32" s="22">
        <v>356</v>
      </c>
      <c r="T32" s="78">
        <v>21</v>
      </c>
    </row>
    <row r="33" spans="1:20" ht="21" customHeight="1">
      <c r="A33" s="11" t="s">
        <v>26</v>
      </c>
      <c r="B33" s="22">
        <v>1205</v>
      </c>
      <c r="C33" s="22">
        <v>267</v>
      </c>
      <c r="D33" s="22">
        <v>567</v>
      </c>
      <c r="E33" s="21">
        <f>SUM(B33:D33)</f>
        <v>2039</v>
      </c>
      <c r="F33" s="22">
        <v>556</v>
      </c>
      <c r="G33" s="41">
        <f>IF($L33&gt;0,(F33/$L33)*100,0)</f>
        <v>100</v>
      </c>
      <c r="H33" s="22">
        <v>0</v>
      </c>
      <c r="I33" s="41">
        <f>IF($L33&gt;0,(H33/$L33)*100,0)</f>
        <v>0</v>
      </c>
      <c r="J33" s="22">
        <v>0</v>
      </c>
      <c r="K33" s="41">
        <f>IF($L33&gt;0,(J33/$L33)*100,0)</f>
        <v>0</v>
      </c>
      <c r="L33" s="21">
        <f>SUM(F33,H33,J33)</f>
        <v>556</v>
      </c>
      <c r="M33" s="22">
        <v>1132</v>
      </c>
      <c r="N33" s="21">
        <f>SUM(L33:M33)</f>
        <v>1688</v>
      </c>
      <c r="O33" s="41">
        <f>IF($E33&gt;0,(N33/$E33)*100,0)</f>
        <v>82.7856792545365</v>
      </c>
      <c r="P33" s="67">
        <v>2.48</v>
      </c>
      <c r="Q33" s="21">
        <f>E33-N33</f>
        <v>351</v>
      </c>
      <c r="R33" s="41">
        <f>IF($E33&gt;0,(Q33/$E33)*100,0)</f>
        <v>17.2143207454635</v>
      </c>
      <c r="S33" s="22">
        <v>346</v>
      </c>
      <c r="T33" s="78">
        <v>5</v>
      </c>
    </row>
    <row r="34" spans="1:20" ht="21" customHeight="1">
      <c r="A34" s="11" t="s">
        <v>27</v>
      </c>
      <c r="B34" s="22">
        <v>1702</v>
      </c>
      <c r="C34" s="22">
        <v>173</v>
      </c>
      <c r="D34" s="22">
        <v>572</v>
      </c>
      <c r="E34" s="21">
        <f>SUM(B34:D34)</f>
        <v>2447</v>
      </c>
      <c r="F34" s="22">
        <v>624</v>
      </c>
      <c r="G34" s="41">
        <f>IF($L34&gt;0,(F34/$L34)*100,0)</f>
        <v>100</v>
      </c>
      <c r="H34" s="22">
        <v>0</v>
      </c>
      <c r="I34" s="41">
        <f>IF($L34&gt;0,(H34/$L34)*100,0)</f>
        <v>0</v>
      </c>
      <c r="J34" s="22">
        <v>0</v>
      </c>
      <c r="K34" s="41">
        <f>IF($L34&gt;0,(J34/$L34)*100,0)</f>
        <v>0</v>
      </c>
      <c r="L34" s="21">
        <f>SUM(F34,H34,J34)</f>
        <v>624</v>
      </c>
      <c r="M34" s="22">
        <v>1619</v>
      </c>
      <c r="N34" s="21">
        <f>SUM(L34:M34)</f>
        <v>2243</v>
      </c>
      <c r="O34" s="41">
        <f>IF($E34&gt;0,(N34/$E34)*100,0)</f>
        <v>91.663261136085</v>
      </c>
      <c r="P34" s="67">
        <v>1.47</v>
      </c>
      <c r="Q34" s="21">
        <f>E34-N34</f>
        <v>204</v>
      </c>
      <c r="R34" s="41">
        <f>IF($E34&gt;0,(Q34/$E34)*100,0)</f>
        <v>8.336738863915</v>
      </c>
      <c r="S34" s="22">
        <v>204</v>
      </c>
      <c r="T34" s="78">
        <v>0</v>
      </c>
    </row>
    <row r="35" spans="1:20" ht="21" customHeight="1">
      <c r="A35" s="11" t="s">
        <v>28</v>
      </c>
      <c r="B35" s="22">
        <v>4167</v>
      </c>
      <c r="C35" s="22">
        <v>302</v>
      </c>
      <c r="D35" s="22">
        <v>527</v>
      </c>
      <c r="E35" s="21">
        <f>SUM(B35:D35)</f>
        <v>4996</v>
      </c>
      <c r="F35" s="22">
        <v>726</v>
      </c>
      <c r="G35" s="41">
        <f>IF($L35&gt;0,(F35/$L35)*100,0)</f>
        <v>100</v>
      </c>
      <c r="H35" s="22">
        <v>0</v>
      </c>
      <c r="I35" s="41">
        <f>IF($L35&gt;0,(H35/$L35)*100,0)</f>
        <v>0</v>
      </c>
      <c r="J35" s="22">
        <v>0</v>
      </c>
      <c r="K35" s="41">
        <f>IF($L35&gt;0,(J35/$L35)*100,0)</f>
        <v>0</v>
      </c>
      <c r="L35" s="21">
        <f>SUM(F35,H35,J35)</f>
        <v>726</v>
      </c>
      <c r="M35" s="22">
        <v>3917</v>
      </c>
      <c r="N35" s="21">
        <f>SUM(L35:M35)</f>
        <v>4643</v>
      </c>
      <c r="O35" s="41">
        <f>IF($E35&gt;0,(N35/$E35)*100,0)</f>
        <v>92.9343474779824</v>
      </c>
      <c r="P35" s="67">
        <v>1.55</v>
      </c>
      <c r="Q35" s="21">
        <f>E35-N35</f>
        <v>353</v>
      </c>
      <c r="R35" s="41">
        <f>IF($E35&gt;0,(Q35/$E35)*100,0)</f>
        <v>7.06565252201761</v>
      </c>
      <c r="S35" s="22">
        <v>352</v>
      </c>
      <c r="T35" s="78">
        <v>1</v>
      </c>
    </row>
    <row r="36" spans="1:20" ht="21" customHeight="1">
      <c r="A36" s="11" t="s">
        <v>29</v>
      </c>
      <c r="B36" s="22">
        <v>1192</v>
      </c>
      <c r="C36" s="22">
        <v>272</v>
      </c>
      <c r="D36" s="22">
        <v>797</v>
      </c>
      <c r="E36" s="21">
        <f>SUM(B36:D36)</f>
        <v>2261</v>
      </c>
      <c r="F36" s="22">
        <v>591</v>
      </c>
      <c r="G36" s="41">
        <f>IF($L36&gt;0,(F36/$L36)*100,0)</f>
        <v>99.4949494949495</v>
      </c>
      <c r="H36" s="22">
        <v>3</v>
      </c>
      <c r="I36" s="41">
        <f>IF($L36&gt;0,(H36/$L36)*100,0)</f>
        <v>0.505050505050505</v>
      </c>
      <c r="J36" s="22">
        <v>0</v>
      </c>
      <c r="K36" s="41">
        <f>IF($L36&gt;0,(J36/$L36)*100,0)</f>
        <v>0</v>
      </c>
      <c r="L36" s="21">
        <f>SUM(F36,H36,J36)</f>
        <v>594</v>
      </c>
      <c r="M36" s="22">
        <v>1406</v>
      </c>
      <c r="N36" s="21">
        <f>SUM(L36:M36)</f>
        <v>2000</v>
      </c>
      <c r="O36" s="41">
        <f>IF($E36&gt;0,(N36/$E36)*100,0)</f>
        <v>88.4564352056612</v>
      </c>
      <c r="P36" s="67">
        <v>1.72</v>
      </c>
      <c r="Q36" s="21">
        <f>E36-N36</f>
        <v>261</v>
      </c>
      <c r="R36" s="41">
        <f>IF($E36&gt;0,(Q36/$E36)*100,0)</f>
        <v>11.5435647943388</v>
      </c>
      <c r="S36" s="22">
        <v>258</v>
      </c>
      <c r="T36" s="78">
        <v>3</v>
      </c>
    </row>
    <row r="37" spans="1:20" ht="21" customHeight="1">
      <c r="A37" s="11" t="s">
        <v>30</v>
      </c>
      <c r="B37" s="22">
        <v>459</v>
      </c>
      <c r="C37" s="22">
        <v>62</v>
      </c>
      <c r="D37" s="22">
        <v>116</v>
      </c>
      <c r="E37" s="21">
        <f>SUM(B37:D37)</f>
        <v>637</v>
      </c>
      <c r="F37" s="22">
        <v>122</v>
      </c>
      <c r="G37" s="41">
        <f>IF($L37&gt;0,(F37/$L37)*100,0)</f>
        <v>100</v>
      </c>
      <c r="H37" s="22">
        <v>0</v>
      </c>
      <c r="I37" s="41">
        <f>IF($L37&gt;0,(H37/$L37)*100,0)</f>
        <v>0</v>
      </c>
      <c r="J37" s="22">
        <v>0</v>
      </c>
      <c r="K37" s="41">
        <f>IF($L37&gt;0,(J37/$L37)*100,0)</f>
        <v>0</v>
      </c>
      <c r="L37" s="21">
        <f>SUM(F37,H37,J37)</f>
        <v>122</v>
      </c>
      <c r="M37" s="22">
        <v>437</v>
      </c>
      <c r="N37" s="21">
        <f>SUM(L37:M37)</f>
        <v>559</v>
      </c>
      <c r="O37" s="41">
        <f>IF($E37&gt;0,(N37/$E37)*100,0)</f>
        <v>87.7551020408163</v>
      </c>
      <c r="P37" s="67">
        <v>1.5</v>
      </c>
      <c r="Q37" s="21">
        <f>E37-N37</f>
        <v>78</v>
      </c>
      <c r="R37" s="41">
        <f>IF($E37&gt;0,(Q37/$E37)*100,0)</f>
        <v>12.2448979591837</v>
      </c>
      <c r="S37" s="22">
        <v>78</v>
      </c>
      <c r="T37" s="78">
        <v>0</v>
      </c>
    </row>
    <row r="38" spans="1:20" ht="21" customHeight="1">
      <c r="A38" s="11" t="s">
        <v>31</v>
      </c>
      <c r="B38" s="22">
        <v>11415</v>
      </c>
      <c r="C38" s="22">
        <v>1875</v>
      </c>
      <c r="D38" s="22">
        <v>3054</v>
      </c>
      <c r="E38" s="21">
        <f>SUM(B38:D38)</f>
        <v>16344</v>
      </c>
      <c r="F38" s="22">
        <v>5456</v>
      </c>
      <c r="G38" s="41">
        <f>IF($L38&gt;0,(F38/$L38)*100,0)</f>
        <v>99.5257205399489</v>
      </c>
      <c r="H38" s="22">
        <v>26</v>
      </c>
      <c r="I38" s="41">
        <f>IF($L38&gt;0,(H38/$L38)*100,0)</f>
        <v>0.474279460051076</v>
      </c>
      <c r="J38" s="22">
        <v>0</v>
      </c>
      <c r="K38" s="41">
        <f>IF($L38&gt;0,(J38/$L38)*100,0)</f>
        <v>0</v>
      </c>
      <c r="L38" s="21">
        <f>SUM(F38,H38,J38)</f>
        <v>5482</v>
      </c>
      <c r="M38" s="22">
        <v>9321</v>
      </c>
      <c r="N38" s="21">
        <f>SUM(L38:M38)</f>
        <v>14803</v>
      </c>
      <c r="O38" s="41">
        <f>IF($E38&gt;0,(N38/$E38)*100,0)</f>
        <v>90.5714635340186</v>
      </c>
      <c r="P38" s="67">
        <v>1.88</v>
      </c>
      <c r="Q38" s="21">
        <f>E38-N38</f>
        <v>1541</v>
      </c>
      <c r="R38" s="41">
        <f>IF($E38&gt;0,(Q38/$E38)*100,0)</f>
        <v>9.4285364659814</v>
      </c>
      <c r="S38" s="22">
        <v>1535</v>
      </c>
      <c r="T38" s="78">
        <v>6</v>
      </c>
    </row>
    <row r="39" spans="1:20" ht="21" customHeight="1">
      <c r="A39" s="11" t="s">
        <v>32</v>
      </c>
      <c r="B39" s="22">
        <v>794</v>
      </c>
      <c r="C39" s="22">
        <v>139</v>
      </c>
      <c r="D39" s="22">
        <v>170</v>
      </c>
      <c r="E39" s="21">
        <f>SUM(B39:D39)</f>
        <v>1103</v>
      </c>
      <c r="F39" s="22">
        <v>280</v>
      </c>
      <c r="G39" s="41">
        <f>IF($L39&gt;0,(F39/$L39)*100,0)</f>
        <v>98.5915492957747</v>
      </c>
      <c r="H39" s="22">
        <v>4</v>
      </c>
      <c r="I39" s="41">
        <f>IF($L39&gt;0,(H39/$L39)*100,0)</f>
        <v>1.40845070422535</v>
      </c>
      <c r="J39" s="22">
        <v>0</v>
      </c>
      <c r="K39" s="41">
        <f>IF($L39&gt;0,(J39/$L39)*100,0)</f>
        <v>0</v>
      </c>
      <c r="L39" s="21">
        <f>SUM(F39,H39,J39)</f>
        <v>284</v>
      </c>
      <c r="M39" s="22">
        <v>621</v>
      </c>
      <c r="N39" s="21">
        <f>SUM(L39:M39)</f>
        <v>905</v>
      </c>
      <c r="O39" s="41">
        <f>IF($E39&gt;0,(N39/$E39)*100,0)</f>
        <v>82.0489573889393</v>
      </c>
      <c r="P39" s="67">
        <v>2.79</v>
      </c>
      <c r="Q39" s="21">
        <f>E39-N39</f>
        <v>198</v>
      </c>
      <c r="R39" s="41">
        <f>IF($E39&gt;0,(Q39/$E39)*100,0)</f>
        <v>17.9510426110607</v>
      </c>
      <c r="S39" s="22">
        <v>197</v>
      </c>
      <c r="T39" s="78">
        <v>1</v>
      </c>
    </row>
    <row r="40" spans="1:20" ht="21" customHeight="1">
      <c r="A40" s="11" t="s">
        <v>33</v>
      </c>
      <c r="B40" s="22">
        <v>1341</v>
      </c>
      <c r="C40" s="22">
        <v>367</v>
      </c>
      <c r="D40" s="22">
        <v>523</v>
      </c>
      <c r="E40" s="21">
        <f>SUM(B40:D40)</f>
        <v>2231</v>
      </c>
      <c r="F40" s="22">
        <v>610</v>
      </c>
      <c r="G40" s="41">
        <f>IF($L40&gt;0,(F40/$L40)*100,0)</f>
        <v>99.6732026143791</v>
      </c>
      <c r="H40" s="22">
        <v>1</v>
      </c>
      <c r="I40" s="41">
        <f>IF($L40&gt;0,(H40/$L40)*100,0)</f>
        <v>0.163398692810458</v>
      </c>
      <c r="J40" s="22">
        <v>1</v>
      </c>
      <c r="K40" s="41">
        <f>IF($L40&gt;0,(J40/$L40)*100,0)</f>
        <v>0.163398692810458</v>
      </c>
      <c r="L40" s="21">
        <f>SUM(F40,H40,J40)</f>
        <v>612</v>
      </c>
      <c r="M40" s="22">
        <v>1275</v>
      </c>
      <c r="N40" s="21">
        <f>SUM(L40:M40)</f>
        <v>1887</v>
      </c>
      <c r="O40" s="41">
        <f>IF($E40&gt;0,(N40/$E40)*100,0)</f>
        <v>84.5809054235769</v>
      </c>
      <c r="P40" s="68">
        <v>2.37</v>
      </c>
      <c r="Q40" s="21">
        <f>E40-N40</f>
        <v>344</v>
      </c>
      <c r="R40" s="41">
        <f>IF($E40&gt;0,(Q40/$E40)*100,0)</f>
        <v>15.4190945764231</v>
      </c>
      <c r="S40" s="22">
        <v>296</v>
      </c>
      <c r="T40" s="78">
        <v>48</v>
      </c>
    </row>
    <row r="41" spans="1:17" ht="15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82</v>
      </c>
      <c r="Q41" s="69"/>
    </row>
    <row r="42" spans="1:17" ht="15">
      <c r="A42" s="5"/>
      <c r="B42" s="5"/>
      <c r="C42" s="5"/>
      <c r="D42" s="5"/>
      <c r="E42" s="28"/>
      <c r="F42" s="28"/>
      <c r="G42" s="43" t="s">
        <v>58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 spans="1:17" ht="15">
      <c r="A43" s="12" t="s">
        <v>34</v>
      </c>
      <c r="B43" s="12"/>
      <c r="C43" s="12"/>
      <c r="D43" s="12" t="s">
        <v>48</v>
      </c>
      <c r="E43" s="12"/>
      <c r="F43" s="12"/>
      <c r="G43" s="35"/>
      <c r="H43" s="5"/>
      <c r="I43" s="44"/>
      <c r="J43" s="43"/>
      <c r="K43" s="44"/>
      <c r="L43" s="12" t="s">
        <v>69</v>
      </c>
      <c r="M43" s="12"/>
      <c r="N43" s="12"/>
      <c r="O43" s="35"/>
      <c r="P43" s="5"/>
      <c r="Q43" s="5"/>
    </row>
    <row r="44" spans="1:17" ht="15">
      <c r="A44" s="12"/>
      <c r="B44" s="12"/>
      <c r="C44" s="12"/>
      <c r="D44" s="12"/>
      <c r="E44" s="12"/>
      <c r="F44" s="12"/>
      <c r="G44" s="43" t="s">
        <v>59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 spans="1:17" ht="1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 spans="1:17" ht="15">
      <c r="A46" s="12" t="s">
        <v>35</v>
      </c>
      <c r="B46" s="24" t="s">
        <v>41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 spans="1:17" ht="15">
      <c r="A47" s="12" t="s">
        <v>36</v>
      </c>
      <c r="B47" s="25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</sheetData>
  <mergeCells count="28"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