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<sst xmlns="http://schemas.openxmlformats.org/spreadsheetml/2006/main" count="91">
  <si>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</si>
  <si>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</si>
  <si>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臺中市政府一級機關一般公文統計表</t>
  </si>
  <si>
    <t>中華民國109年7月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</si>
  <si>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</si>
  <si>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</si>
  <si>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</si>
  <si>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</si>
  <si>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</si>
  <si>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</si>
  <si>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</si>
  <si>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</si>
  <si>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</si>
  <si>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</si>
  <si>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</si>
  <si>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</si>
  <si>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</si>
  <si>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</si>
  <si>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</si>
  <si>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</si>
  <si>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</si>
  <si>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</si>
  <si>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</si>
  <si>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</si>
  <si>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</si>
  <si>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</si>
  <si>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</si>
  <si>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</si>
  <si>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</si>
  <si>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</si>
  <si>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</si>
  <si>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</si>
  <si>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</si>
  <si>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</si>
  <si>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</si>
  <si>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</si>
  <si>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</si>
  <si>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</si>
  <si>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</si>
  <si>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</si>
  <si>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</si>
  <si>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</si>
  <si>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</si>
  <si>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</si>
  <si>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</si>
  <si>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</si>
  <si>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</si>
  <si>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</si>
  <si>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</si>
  <si>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</si>
  <si>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</si>
  <si>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</si>
  <si>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</si>
  <si>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</si>
  <si>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</si>
  <si>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</si>
  <si>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</si>
  <si>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</si>
  <si>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</si>
  <si>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</si>
  <si>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</si>
  <si>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</si>
  <si>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</si>
  <si>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</si>
  <si>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</si>
  <si>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</si>
  <si>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</si>
  <si>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</si>
  <si>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</si>
  <si>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</si>
  <si>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</si>
  <si>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</si>
  <si>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</si>
  <si>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</si>
  <si>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</si>
  <si>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</si>
  <si>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</si>
  <si>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</si>
  <si>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</si>
  <si>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</si>
  <si>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</si>
  <si>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</si>
  <si>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109 年 8  月 7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</si>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</sst>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70" topLeftCell="A38" workbookViewId="0" showGridLines="1" showRowColHeaders="1">
      <selection activeCell="P41" sqref="P41:P41"/>
    </sheetView>
  </sheetViews>
  <sheetFormatPr customHeight="false" defaultColWidth="8.8515625" defaultRowHeight="15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75</v>
      </c>
      <c r="P1" s="61" t="s">
        <v>78</v>
      </c>
      <c r="Q1" s="61"/>
      <c r="R1" s="61"/>
      <c r="S1" s="61"/>
      <c r="T1" s="61"/>
    </row>
    <row r="2">
      <c r="A2" s="4" t="s">
        <v>1</v>
      </c>
      <c r="B2" s="14" t="s">
        <v>37</v>
      </c>
      <c r="C2" s="26" t="s">
        <v>43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76</v>
      </c>
      <c r="P2" s="62" t="s">
        <v>79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38</v>
      </c>
      <c r="C6" s="27"/>
      <c r="D6" s="27"/>
      <c r="E6" s="30"/>
      <c r="F6" s="16" t="s">
        <v>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83</v>
      </c>
      <c r="R6" s="27"/>
      <c r="S6" s="27"/>
      <c r="T6" s="27"/>
    </row>
    <row r="7" ht="16.9" customHeight="true">
      <c r="A7" s="9"/>
      <c r="B7" s="17" t="s">
        <v>39</v>
      </c>
      <c r="C7" s="17" t="s">
        <v>44</v>
      </c>
      <c r="D7" s="17" t="s">
        <v>46</v>
      </c>
      <c r="E7" s="31" t="s">
        <v>4</v>
      </c>
      <c r="F7" s="34" t="s">
        <v>52</v>
      </c>
      <c r="G7" s="37"/>
      <c r="H7" s="37"/>
      <c r="I7" s="37"/>
      <c r="J7" s="37"/>
      <c r="K7" s="38"/>
      <c r="L7" s="31" t="s">
        <v>66</v>
      </c>
      <c r="M7" s="17" t="s">
        <v>70</v>
      </c>
      <c r="N7" s="34" t="s">
        <v>72</v>
      </c>
      <c r="O7" s="38"/>
      <c r="P7" s="63" t="s">
        <v>80</v>
      </c>
      <c r="Q7" s="34" t="s">
        <v>83</v>
      </c>
      <c r="R7" s="38"/>
      <c r="S7" s="71" t="s">
        <v>87</v>
      </c>
      <c r="T7" s="74" t="s">
        <v>89</v>
      </c>
    </row>
    <row r="8">
      <c r="A8" s="9"/>
      <c r="B8" s="18"/>
      <c r="C8" s="18"/>
      <c r="D8" s="18"/>
      <c r="E8" s="32" t="s">
        <v>49</v>
      </c>
      <c r="F8" s="34" t="s">
        <v>53</v>
      </c>
      <c r="G8" s="38"/>
      <c r="H8" s="46" t="s">
        <v>60</v>
      </c>
      <c r="I8" s="47"/>
      <c r="J8" s="48" t="s">
        <v>63</v>
      </c>
      <c r="K8" s="51"/>
      <c r="L8" s="32" t="s">
        <v>67</v>
      </c>
      <c r="M8" s="18"/>
      <c r="N8" s="56" t="s">
        <v>73</v>
      </c>
      <c r="O8" s="58"/>
      <c r="P8" s="64"/>
      <c r="Q8" s="56" t="s">
        <v>84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54</v>
      </c>
      <c r="G9" s="39" t="s">
        <v>56</v>
      </c>
      <c r="H9" s="31" t="s">
        <v>54</v>
      </c>
      <c r="I9" s="39" t="s">
        <v>56</v>
      </c>
      <c r="J9" s="31" t="s">
        <v>54</v>
      </c>
      <c r="K9" s="39" t="s">
        <v>56</v>
      </c>
      <c r="L9" s="33"/>
      <c r="M9" s="19"/>
      <c r="N9" s="31" t="s">
        <v>54</v>
      </c>
      <c r="O9" s="59" t="s">
        <v>56</v>
      </c>
      <c r="P9" s="65"/>
      <c r="Q9" s="19" t="s">
        <v>54</v>
      </c>
      <c r="R9" s="59" t="s">
        <v>56</v>
      </c>
      <c r="S9" s="31"/>
      <c r="T9" s="76"/>
    </row>
    <row r="10">
      <c r="A10" s="10"/>
      <c r="B10" s="20" t="s">
        <v>40</v>
      </c>
      <c r="C10" s="20" t="s">
        <v>45</v>
      </c>
      <c r="D10" s="20" t="s">
        <v>47</v>
      </c>
      <c r="E10" s="20" t="s">
        <v>50</v>
      </c>
      <c r="F10" s="20" t="s">
        <v>55</v>
      </c>
      <c r="G10" s="40" t="s">
        <v>57</v>
      </c>
      <c r="H10" s="20" t="s">
        <v>61</v>
      </c>
      <c r="I10" s="40" t="s">
        <v>62</v>
      </c>
      <c r="J10" s="20" t="s">
        <v>64</v>
      </c>
      <c r="K10" s="40" t="s">
        <v>65</v>
      </c>
      <c r="L10" s="20" t="s">
        <v>68</v>
      </c>
      <c r="M10" s="20" t="s">
        <v>71</v>
      </c>
      <c r="N10" s="20" t="s">
        <v>74</v>
      </c>
      <c r="O10" s="60" t="s">
        <v>77</v>
      </c>
      <c r="P10" s="66" t="s">
        <v>81</v>
      </c>
      <c r="Q10" s="33" t="s">
        <v>85</v>
      </c>
      <c r="R10" s="70" t="s">
        <v>86</v>
      </c>
      <c r="S10" s="20" t="s">
        <v>88</v>
      </c>
      <c r="T10" s="77" t="s">
        <v>90</v>
      </c>
    </row>
    <row r="11" ht="21" customHeight="true">
      <c r="A11" s="11" t="s">
        <v>4</v>
      </c>
      <c r="B11" s="21" t="n">
        <f>SUM(B12:B40)</f>
        <v>123403</v>
      </c>
      <c r="C11" s="21" t="n">
        <f>SUM(C12:C40)</f>
        <v>14577</v>
      </c>
      <c r="D11" s="21" t="n">
        <f>SUM(D12:D40)</f>
        <v>41533</v>
      </c>
      <c r="E11" s="21" t="n">
        <f>SUM(B11:D11)</f>
        <v>179513</v>
      </c>
      <c r="F11" s="21" t="n">
        <f>SUM(F12:F40)</f>
        <v>59676</v>
      </c>
      <c r="G11" s="41" t="n">
        <f>IF($L11&gt;0,(F11/$L11)*100,0)</f>
        <v>99.6177280694433</v>
      </c>
      <c r="H11" s="21" t="n">
        <f>SUM(H12:H40)</f>
        <v>228</v>
      </c>
      <c r="I11" s="41" t="n">
        <f>IF($L11&gt;0,(H11/$L11)*100,0)</f>
        <v>0.380602620816292</v>
      </c>
      <c r="J11" s="21" t="n">
        <f>SUM(J12:J40)</f>
        <v>1</v>
      </c>
      <c r="K11" s="41" t="n">
        <f>IF($L11&gt;0,(J11/$L11)*100,0)</f>
        <v>0.00166930974042234</v>
      </c>
      <c r="L11" s="21" t="n">
        <f>SUM(F11,H11,J11)</f>
        <v>59905</v>
      </c>
      <c r="M11" s="21" t="n">
        <f>SUM(M12:M40)</f>
        <v>103383</v>
      </c>
      <c r="N11" s="21" t="n">
        <f>SUM(L11:M11)</f>
        <v>163288</v>
      </c>
      <c r="O11" s="41" t="n">
        <f>IF($E11&gt;0,(N11/$E11)*100,0)</f>
        <v>90.9616573730036</v>
      </c>
      <c r="P11" s="41" t="n">
        <v>1.82093531424756</v>
      </c>
      <c r="Q11" s="21" t="n">
        <f>E11-N11</f>
        <v>16225</v>
      </c>
      <c r="R11" s="41" t="n">
        <f>IF($E11&gt;0,(Q11/$E11)*100,0)</f>
        <v>9.03834262699637</v>
      </c>
      <c r="S11" s="73" t="n">
        <f>SUM(S12:S40)</f>
        <v>15927</v>
      </c>
      <c r="T11" s="78" t="n">
        <f>SUM(T12:T40)</f>
        <v>298</v>
      </c>
    </row>
    <row r="12" ht="21" customHeight="true">
      <c r="A12" s="11" t="s">
        <v>5</v>
      </c>
      <c r="B12" s="22" t="n">
        <v>871</v>
      </c>
      <c r="C12" s="22" t="n">
        <v>102</v>
      </c>
      <c r="D12" s="22" t="n">
        <v>210</v>
      </c>
      <c r="E12" s="21" t="n">
        <f>SUM(B12:D12)</f>
        <v>1183</v>
      </c>
      <c r="F12" s="22" t="n">
        <v>298</v>
      </c>
      <c r="G12" s="41" t="n">
        <f>IF($L12&gt;0,(F12/$L12)*100,0)</f>
        <v>98.3498349834984</v>
      </c>
      <c r="H12" s="22" t="n">
        <v>5</v>
      </c>
      <c r="I12" s="41" t="n">
        <f>IF($L12&gt;0,(H12/$L12)*100,0)</f>
        <v>1.65016501650165</v>
      </c>
      <c r="J12" s="22" t="n">
        <v>0</v>
      </c>
      <c r="K12" s="41" t="n">
        <f>IF($L12&gt;0,(J12/$L12)*100,0)</f>
        <v>0</v>
      </c>
      <c r="L12" s="21" t="n">
        <f>SUM(F12,H12,J12)</f>
        <v>303</v>
      </c>
      <c r="M12" s="22" t="n">
        <v>793</v>
      </c>
      <c r="N12" s="21" t="n">
        <f>SUM(L12:M12)</f>
        <v>1096</v>
      </c>
      <c r="O12" s="41" t="n">
        <f>IF($E12&gt;0,(N12/$E12)*100,0)</f>
        <v>92.6458157227388</v>
      </c>
      <c r="P12" s="67" t="n">
        <v>1.31</v>
      </c>
      <c r="Q12" s="21" t="n">
        <f>E12-N12</f>
        <v>87</v>
      </c>
      <c r="R12" s="41" t="n">
        <f>IF($E12&gt;0,(Q12/$E12)*100,0)</f>
        <v>7.3541842772612</v>
      </c>
      <c r="S12" s="22" t="n">
        <v>87</v>
      </c>
      <c r="T12" s="79" t="n">
        <v>0</v>
      </c>
    </row>
    <row r="13" ht="21" customHeight="true">
      <c r="A13" s="11" t="s">
        <v>6</v>
      </c>
      <c r="B13" s="22" t="n">
        <v>2248</v>
      </c>
      <c r="C13" s="22" t="n">
        <v>204</v>
      </c>
      <c r="D13" s="22" t="n">
        <v>631</v>
      </c>
      <c r="E13" s="21" t="n">
        <f>SUM(B13:D13)</f>
        <v>3083</v>
      </c>
      <c r="F13" s="22" t="n">
        <v>1227</v>
      </c>
      <c r="G13" s="41" t="n">
        <f>IF($L13&gt;0,(F13/$L13)*100,0)</f>
        <v>100</v>
      </c>
      <c r="H13" s="22" t="n">
        <v>0</v>
      </c>
      <c r="I13" s="41" t="n">
        <f>IF($L13&gt;0,(H13/$L13)*100,0)</f>
        <v>0</v>
      </c>
      <c r="J13" s="22" t="n">
        <v>0</v>
      </c>
      <c r="K13" s="41" t="n">
        <f>IF($L13&gt;0,(J13/$L13)*100,0)</f>
        <v>0</v>
      </c>
      <c r="L13" s="21" t="n">
        <f>SUM(F13,H13,J13)</f>
        <v>1227</v>
      </c>
      <c r="M13" s="22" t="n">
        <v>1593</v>
      </c>
      <c r="N13" s="21" t="n">
        <f>SUM(L13:M13)</f>
        <v>2820</v>
      </c>
      <c r="O13" s="41" t="n">
        <f>IF($E13&gt;0,(N13/$E13)*100,0)</f>
        <v>91.4693480376257</v>
      </c>
      <c r="P13" s="67" t="n">
        <v>1.57</v>
      </c>
      <c r="Q13" s="21" t="n">
        <f>E13-N13</f>
        <v>263</v>
      </c>
      <c r="R13" s="41" t="n">
        <f>IF($E13&gt;0,(Q13/$E13)*100,0)</f>
        <v>8.53065196237431</v>
      </c>
      <c r="S13" s="22" t="n">
        <v>263</v>
      </c>
      <c r="T13" s="78" t="n">
        <v>0</v>
      </c>
    </row>
    <row r="14" ht="21" customHeight="true">
      <c r="A14" s="11" t="s">
        <v>7</v>
      </c>
      <c r="B14" s="22" t="n">
        <v>1135</v>
      </c>
      <c r="C14" s="22" t="n">
        <v>113</v>
      </c>
      <c r="D14" s="22" t="n">
        <v>251</v>
      </c>
      <c r="E14" s="21" t="n">
        <f>SUM(B14:D14)</f>
        <v>1499</v>
      </c>
      <c r="F14" s="22" t="n">
        <v>353</v>
      </c>
      <c r="G14" s="41" t="n">
        <f>IF($L14&gt;0,(F14/$L14)*100,0)</f>
        <v>100</v>
      </c>
      <c r="H14" s="22" t="n">
        <v>0</v>
      </c>
      <c r="I14" s="41" t="n">
        <f>IF($L14&gt;0,(H14/$L14)*100,0)</f>
        <v>0</v>
      </c>
      <c r="J14" s="22" t="n">
        <v>0</v>
      </c>
      <c r="K14" s="41" t="n">
        <f>IF($L14&gt;0,(J14/$L14)*100,0)</f>
        <v>0</v>
      </c>
      <c r="L14" s="21" t="n">
        <f>SUM(F14,H14,J14)</f>
        <v>353</v>
      </c>
      <c r="M14" s="22" t="n">
        <v>1028</v>
      </c>
      <c r="N14" s="21" t="n">
        <f>SUM(L14:M14)</f>
        <v>1381</v>
      </c>
      <c r="O14" s="41" t="n">
        <f>IF($E14&gt;0,(N14/$E14)*100,0)</f>
        <v>92.1280853902602</v>
      </c>
      <c r="P14" s="67" t="n">
        <v>1.47</v>
      </c>
      <c r="Q14" s="21" t="n">
        <f>E14-N14</f>
        <v>118</v>
      </c>
      <c r="R14" s="41" t="n">
        <f>IF($E14&gt;0,(Q14/$E14)*100,0)</f>
        <v>7.87191460973983</v>
      </c>
      <c r="S14" s="22" t="n">
        <v>118</v>
      </c>
      <c r="T14" s="78" t="n">
        <v>0</v>
      </c>
    </row>
    <row r="15" ht="21" customHeight="true">
      <c r="A15" s="11" t="s">
        <v>8</v>
      </c>
      <c r="B15" s="22" t="n">
        <v>6863</v>
      </c>
      <c r="C15" s="22" t="n">
        <v>1212</v>
      </c>
      <c r="D15" s="22" t="n">
        <v>3279</v>
      </c>
      <c r="E15" s="21" t="n">
        <f>SUM(B15:D15)</f>
        <v>11354</v>
      </c>
      <c r="F15" s="22" t="n">
        <v>5069</v>
      </c>
      <c r="G15" s="41" t="n">
        <f>IF($L15&gt;0,(F15/$L15)*100,0)</f>
        <v>99.9605600473279</v>
      </c>
      <c r="H15" s="22" t="n">
        <v>2</v>
      </c>
      <c r="I15" s="41" t="n">
        <f>IF($L15&gt;0,(H15/$L15)*100,0)</f>
        <v>0.0394399526720568</v>
      </c>
      <c r="J15" s="22" t="n">
        <v>0</v>
      </c>
      <c r="K15" s="41" t="n">
        <f>IF($L15&gt;0,(J15/$L15)*100,0)</f>
        <v>0</v>
      </c>
      <c r="L15" s="21" t="n">
        <f>SUM(F15,H15,J15)</f>
        <v>5071</v>
      </c>
      <c r="M15" s="22" t="n">
        <v>5026</v>
      </c>
      <c r="N15" s="21" t="n">
        <f>SUM(L15:M15)</f>
        <v>10097</v>
      </c>
      <c r="O15" s="41" t="n">
        <f>IF($E15&gt;0,(N15/$E15)*100,0)</f>
        <v>88.9290118020081</v>
      </c>
      <c r="P15" s="67" t="n">
        <v>1.81</v>
      </c>
      <c r="Q15" s="21" t="n">
        <f>E15-N15</f>
        <v>1257</v>
      </c>
      <c r="R15" s="41" t="n">
        <f>IF($E15&gt;0,(Q15/$E15)*100,0)</f>
        <v>11.0709881979919</v>
      </c>
      <c r="S15" s="22" t="n">
        <v>1162</v>
      </c>
      <c r="T15" s="78" t="n">
        <v>95</v>
      </c>
    </row>
    <row r="16" ht="21" customHeight="true">
      <c r="A16" s="11" t="s">
        <v>9</v>
      </c>
      <c r="B16" s="22" t="n">
        <v>2139</v>
      </c>
      <c r="C16" s="22" t="n">
        <v>406</v>
      </c>
      <c r="D16" s="22" t="n">
        <v>742</v>
      </c>
      <c r="E16" s="21" t="n">
        <f>SUM(B16:D16)</f>
        <v>3287</v>
      </c>
      <c r="F16" s="22" t="n">
        <v>790</v>
      </c>
      <c r="G16" s="41" t="n">
        <f>IF($L16&gt;0,(F16/$L16)*100,0)</f>
        <v>99.7474747474748</v>
      </c>
      <c r="H16" s="22" t="n">
        <v>2</v>
      </c>
      <c r="I16" s="41" t="n">
        <f>IF($L16&gt;0,(H16/$L16)*100,0)</f>
        <v>0.252525252525253</v>
      </c>
      <c r="J16" s="22" t="n">
        <v>0</v>
      </c>
      <c r="K16" s="41" t="n">
        <f>IF($L16&gt;0,(J16/$L16)*100,0)</f>
        <v>0</v>
      </c>
      <c r="L16" s="21" t="n">
        <f>SUM(F16,H16,J16)</f>
        <v>792</v>
      </c>
      <c r="M16" s="22" t="n">
        <v>2133</v>
      </c>
      <c r="N16" s="21" t="n">
        <f>SUM(L16:M16)</f>
        <v>2925</v>
      </c>
      <c r="O16" s="41" t="n">
        <f>IF($E16&gt;0,(N16/$E16)*100,0)</f>
        <v>88.9869181624582</v>
      </c>
      <c r="P16" s="67" t="n">
        <v>1.69</v>
      </c>
      <c r="Q16" s="21" t="n">
        <f>E16-N16</f>
        <v>362</v>
      </c>
      <c r="R16" s="41" t="n">
        <f>IF($E16&gt;0,(Q16/$E16)*100,0)</f>
        <v>11.0130818375418</v>
      </c>
      <c r="S16" s="22" t="n">
        <v>309</v>
      </c>
      <c r="T16" s="78" t="n">
        <v>53</v>
      </c>
    </row>
    <row r="17" ht="21" customHeight="true">
      <c r="A17" s="11" t="s">
        <v>10</v>
      </c>
      <c r="B17" s="22" t="n">
        <v>9647</v>
      </c>
      <c r="C17" s="22" t="n">
        <v>980</v>
      </c>
      <c r="D17" s="22" t="n">
        <v>2380</v>
      </c>
      <c r="E17" s="21" t="n">
        <f>SUM(B17:D17)</f>
        <v>13007</v>
      </c>
      <c r="F17" s="22" t="n">
        <v>4554</v>
      </c>
      <c r="G17" s="41" t="n">
        <f>IF($L17&gt;0,(F17/$L17)*100,0)</f>
        <v>99.3022241604884</v>
      </c>
      <c r="H17" s="22" t="n">
        <v>32</v>
      </c>
      <c r="I17" s="41" t="n">
        <f>IF($L17&gt;0,(H17/$L17)*100,0)</f>
        <v>0.697775839511557</v>
      </c>
      <c r="J17" s="22" t="n">
        <v>0</v>
      </c>
      <c r="K17" s="41" t="n">
        <f>IF($L17&gt;0,(J17/$L17)*100,0)</f>
        <v>0</v>
      </c>
      <c r="L17" s="21" t="n">
        <f>SUM(F17,H17,J17)</f>
        <v>4586</v>
      </c>
      <c r="M17" s="22" t="n">
        <v>7129</v>
      </c>
      <c r="N17" s="21" t="n">
        <f>SUM(L17:M17)</f>
        <v>11715</v>
      </c>
      <c r="O17" s="41" t="n">
        <f>IF($E17&gt;0,(N17/$E17)*100,0)</f>
        <v>90.0668870608134</v>
      </c>
      <c r="P17" s="67" t="n">
        <v>2.39</v>
      </c>
      <c r="Q17" s="21" t="n">
        <f>E17-N17</f>
        <v>1292</v>
      </c>
      <c r="R17" s="41" t="n">
        <f>IF($E17&gt;0,(Q17/$E17)*100,0)</f>
        <v>9.93311293918659</v>
      </c>
      <c r="S17" s="22" t="n">
        <v>1280</v>
      </c>
      <c r="T17" s="78" t="n">
        <v>12</v>
      </c>
    </row>
    <row r="18" ht="21" customHeight="true">
      <c r="A18" s="11" t="s">
        <v>11</v>
      </c>
      <c r="B18" s="22" t="n">
        <v>4694</v>
      </c>
      <c r="C18" s="22" t="n">
        <v>377</v>
      </c>
      <c r="D18" s="22" t="n">
        <v>1740</v>
      </c>
      <c r="E18" s="21" t="n">
        <f>SUM(B18:D18)</f>
        <v>6811</v>
      </c>
      <c r="F18" s="22" t="n">
        <v>2866</v>
      </c>
      <c r="G18" s="41" t="n">
        <f>IF($L18&gt;0,(F18/$L18)*100,0)</f>
        <v>100</v>
      </c>
      <c r="H18" s="22" t="n">
        <v>0</v>
      </c>
      <c r="I18" s="41" t="n">
        <f>IF($L18&gt;0,(H18/$L18)*100,0)</f>
        <v>0</v>
      </c>
      <c r="J18" s="22" t="n">
        <v>0</v>
      </c>
      <c r="K18" s="41" t="n">
        <f>IF($L18&gt;0,(J18/$L18)*100,0)</f>
        <v>0</v>
      </c>
      <c r="L18" s="21" t="n">
        <f>SUM(F18,H18,J18)</f>
        <v>2866</v>
      </c>
      <c r="M18" s="22" t="n">
        <v>3497</v>
      </c>
      <c r="N18" s="21" t="n">
        <f>SUM(L18:M18)</f>
        <v>6363</v>
      </c>
      <c r="O18" s="41" t="n">
        <f>IF($E18&gt;0,(N18/$E18)*100,0)</f>
        <v>93.4224049331963</v>
      </c>
      <c r="P18" s="67" t="n">
        <v>1.35</v>
      </c>
      <c r="Q18" s="21" t="n">
        <f>E18-N18</f>
        <v>448</v>
      </c>
      <c r="R18" s="41" t="n">
        <f>IF($E18&gt;0,(Q18/$E18)*100,0)</f>
        <v>6.5775950668037</v>
      </c>
      <c r="S18" s="22" t="n">
        <v>440</v>
      </c>
      <c r="T18" s="78" t="n">
        <v>8</v>
      </c>
    </row>
    <row r="19" ht="21" customHeight="true">
      <c r="A19" s="11" t="s">
        <v>12</v>
      </c>
      <c r="B19" s="22" t="n">
        <v>7533</v>
      </c>
      <c r="C19" s="22" t="n">
        <v>852</v>
      </c>
      <c r="D19" s="22" t="n">
        <v>1767</v>
      </c>
      <c r="E19" s="21" t="n">
        <f>SUM(B19:D19)</f>
        <v>10152</v>
      </c>
      <c r="F19" s="22" t="n">
        <v>2453</v>
      </c>
      <c r="G19" s="41" t="n">
        <f>IF($L19&gt;0,(F19/$L19)*100,0)</f>
        <v>99.6344435418359</v>
      </c>
      <c r="H19" s="22" t="n">
        <v>9</v>
      </c>
      <c r="I19" s="41" t="n">
        <f>IF($L19&gt;0,(H19/$L19)*100,0)</f>
        <v>0.365556458164094</v>
      </c>
      <c r="J19" s="22" t="n">
        <v>0</v>
      </c>
      <c r="K19" s="41" t="n">
        <f>IF($L19&gt;0,(J19/$L19)*100,0)</f>
        <v>0</v>
      </c>
      <c r="L19" s="21" t="n">
        <f>SUM(F19,H19,J19)</f>
        <v>2462</v>
      </c>
      <c r="M19" s="22" t="n">
        <v>6750</v>
      </c>
      <c r="N19" s="21" t="n">
        <f>SUM(L19:M19)</f>
        <v>9212</v>
      </c>
      <c r="O19" s="41" t="n">
        <f>IF($E19&gt;0,(N19/$E19)*100,0)</f>
        <v>90.7407407407407</v>
      </c>
      <c r="P19" s="67" t="n">
        <v>2.24</v>
      </c>
      <c r="Q19" s="21" t="n">
        <f>E19-N19</f>
        <v>940</v>
      </c>
      <c r="R19" s="41" t="n">
        <f>IF($E19&gt;0,(Q19/$E19)*100,0)</f>
        <v>9.25925925925926</v>
      </c>
      <c r="S19" s="22" t="n">
        <v>935</v>
      </c>
      <c r="T19" s="78" t="n">
        <v>5</v>
      </c>
    </row>
    <row r="20" ht="21" customHeight="true">
      <c r="A20" s="11" t="s">
        <v>13</v>
      </c>
      <c r="B20" s="22" t="n">
        <v>8931</v>
      </c>
      <c r="C20" s="22" t="n">
        <v>1328</v>
      </c>
      <c r="D20" s="22" t="n">
        <v>3901</v>
      </c>
      <c r="E20" s="21" t="n">
        <f>SUM(B20:D20)</f>
        <v>14160</v>
      </c>
      <c r="F20" s="22" t="n">
        <v>4421</v>
      </c>
      <c r="G20" s="41" t="n">
        <f>IF($L20&gt;0,(F20/$L20)*100,0)</f>
        <v>99.4600674915636</v>
      </c>
      <c r="H20" s="22" t="n">
        <v>24</v>
      </c>
      <c r="I20" s="41" t="n">
        <f>IF($L20&gt;0,(H20/$L20)*100,0)</f>
        <v>0.539932508436445</v>
      </c>
      <c r="J20" s="22" t="n">
        <v>0</v>
      </c>
      <c r="K20" s="41" t="n">
        <f>IF($L20&gt;0,(J20/$L20)*100,0)</f>
        <v>0</v>
      </c>
      <c r="L20" s="21" t="n">
        <f>SUM(F20,H20,J20)</f>
        <v>4445</v>
      </c>
      <c r="M20" s="22" t="n">
        <v>8324</v>
      </c>
      <c r="N20" s="21" t="n">
        <f>SUM(L20:M20)</f>
        <v>12769</v>
      </c>
      <c r="O20" s="41" t="n">
        <f>IF($E20&gt;0,(N20/$E20)*100,0)</f>
        <v>90.1765536723164</v>
      </c>
      <c r="P20" s="67" t="n">
        <v>2.15</v>
      </c>
      <c r="Q20" s="21" t="n">
        <f>E20-N20</f>
        <v>1391</v>
      </c>
      <c r="R20" s="41" t="n">
        <f>IF($E20&gt;0,(Q20/$E20)*100,0)</f>
        <v>9.82344632768362</v>
      </c>
      <c r="S20" s="22" t="n">
        <v>1378</v>
      </c>
      <c r="T20" s="78" t="n">
        <v>13</v>
      </c>
    </row>
    <row r="21" ht="21" customHeight="true">
      <c r="A21" s="11" t="s">
        <v>14</v>
      </c>
      <c r="B21" s="22" t="n">
        <v>4106</v>
      </c>
      <c r="C21" s="22" t="n">
        <v>475</v>
      </c>
      <c r="D21" s="22" t="n">
        <v>904</v>
      </c>
      <c r="E21" s="21" t="n">
        <f>SUM(B21:D21)</f>
        <v>5485</v>
      </c>
      <c r="F21" s="22" t="n">
        <v>1965</v>
      </c>
      <c r="G21" s="41" t="n">
        <f>IF($L21&gt;0,(F21/$L21)*100,0)</f>
        <v>99.0423387096774</v>
      </c>
      <c r="H21" s="22" t="n">
        <v>19</v>
      </c>
      <c r="I21" s="41" t="n">
        <f>IF($L21&gt;0,(H21/$L21)*100,0)</f>
        <v>0.957661290322581</v>
      </c>
      <c r="J21" s="22" t="n">
        <v>0</v>
      </c>
      <c r="K21" s="41" t="n">
        <f>IF($L21&gt;0,(J21/$L21)*100,0)</f>
        <v>0</v>
      </c>
      <c r="L21" s="21" t="n">
        <f>SUM(F21,H21,J21)</f>
        <v>1984</v>
      </c>
      <c r="M21" s="22" t="n">
        <v>3028</v>
      </c>
      <c r="N21" s="21" t="n">
        <f>SUM(L21:M21)</f>
        <v>5012</v>
      </c>
      <c r="O21" s="41" t="n">
        <f>IF($E21&gt;0,(N21/$E21)*100,0)</f>
        <v>91.3764813126709</v>
      </c>
      <c r="P21" s="67" t="n">
        <v>2.05</v>
      </c>
      <c r="Q21" s="21" t="n">
        <f>E21-N21</f>
        <v>473</v>
      </c>
      <c r="R21" s="41" t="n">
        <f>IF($E21&gt;0,(Q21/$E21)*100,0)</f>
        <v>8.62351868732908</v>
      </c>
      <c r="S21" s="22" t="n">
        <v>473</v>
      </c>
      <c r="T21" s="78" t="n">
        <v>0</v>
      </c>
    </row>
    <row r="22" ht="21" customHeight="true">
      <c r="A22" s="11" t="s">
        <v>15</v>
      </c>
      <c r="B22" s="22" t="n">
        <v>6531</v>
      </c>
      <c r="C22" s="22" t="n">
        <v>665</v>
      </c>
      <c r="D22" s="22" t="n">
        <v>1720</v>
      </c>
      <c r="E22" s="21" t="n">
        <f>SUM(B22:D22)</f>
        <v>8916</v>
      </c>
      <c r="F22" s="22" t="n">
        <v>2426</v>
      </c>
      <c r="G22" s="41" t="n">
        <f>IF($L22&gt;0,(F22/$L22)*100,0)</f>
        <v>99.0204081632653</v>
      </c>
      <c r="H22" s="22" t="n">
        <v>24</v>
      </c>
      <c r="I22" s="41" t="n">
        <f>IF($L22&gt;0,(H22/$L22)*100,0)</f>
        <v>0.979591836734694</v>
      </c>
      <c r="J22" s="22" t="n">
        <v>0</v>
      </c>
      <c r="K22" s="41" t="n">
        <f>IF($L22&gt;0,(J22/$L22)*100,0)</f>
        <v>0</v>
      </c>
      <c r="L22" s="21" t="n">
        <f>SUM(F22,H22,J22)</f>
        <v>2450</v>
      </c>
      <c r="M22" s="22" t="n">
        <v>5747</v>
      </c>
      <c r="N22" s="21" t="n">
        <f>SUM(L22:M22)</f>
        <v>8197</v>
      </c>
      <c r="O22" s="41" t="n">
        <f>IF($E22&gt;0,(N22/$E22)*100,0)</f>
        <v>91.9358456707044</v>
      </c>
      <c r="P22" s="67" t="n">
        <v>2.1</v>
      </c>
      <c r="Q22" s="21" t="n">
        <f>E22-N22</f>
        <v>719</v>
      </c>
      <c r="R22" s="41" t="n">
        <f>IF($E22&gt;0,(Q22/$E22)*100,0)</f>
        <v>8.06415432929565</v>
      </c>
      <c r="S22" s="22" t="n">
        <v>716</v>
      </c>
      <c r="T22" s="78" t="n">
        <v>3</v>
      </c>
    </row>
    <row r="23" ht="21" customHeight="true">
      <c r="A23" s="11" t="s">
        <v>16</v>
      </c>
      <c r="B23" s="22" t="n">
        <v>735</v>
      </c>
      <c r="C23" s="22" t="n">
        <v>114</v>
      </c>
      <c r="D23" s="22" t="n">
        <v>214</v>
      </c>
      <c r="E23" s="21" t="n">
        <f>SUM(B23:D23)</f>
        <v>1063</v>
      </c>
      <c r="F23" s="22" t="n">
        <v>192</v>
      </c>
      <c r="G23" s="41" t="n">
        <f>IF($L23&gt;0,(F23/$L23)*100,0)</f>
        <v>99.4818652849741</v>
      </c>
      <c r="H23" s="22" t="n">
        <v>1</v>
      </c>
      <c r="I23" s="41" t="n">
        <f>IF($L23&gt;0,(H23/$L23)*100,0)</f>
        <v>0.518134715025907</v>
      </c>
      <c r="J23" s="22" t="n">
        <v>0</v>
      </c>
      <c r="K23" s="41" t="n">
        <f>IF($L23&gt;0,(J23/$L23)*100,0)</f>
        <v>0</v>
      </c>
      <c r="L23" s="21" t="n">
        <f>SUM(F23,H23,J23)</f>
        <v>193</v>
      </c>
      <c r="M23" s="22" t="n">
        <v>758</v>
      </c>
      <c r="N23" s="21" t="n">
        <f>SUM(L23:M23)</f>
        <v>951</v>
      </c>
      <c r="O23" s="41" t="n">
        <f>IF($E23&gt;0,(N23/$E23)*100,0)</f>
        <v>89.4637817497648</v>
      </c>
      <c r="P23" s="67" t="n">
        <v>2.29</v>
      </c>
      <c r="Q23" s="21" t="n">
        <f>E23-N23</f>
        <v>112</v>
      </c>
      <c r="R23" s="41" t="n">
        <f>IF($E23&gt;0,(Q23/$E23)*100,0)</f>
        <v>10.5362182502352</v>
      </c>
      <c r="S23" s="22" t="n">
        <v>112</v>
      </c>
      <c r="T23" s="78" t="n">
        <v>0</v>
      </c>
    </row>
    <row r="24" ht="21" customHeight="true">
      <c r="A24" s="11" t="s">
        <v>17</v>
      </c>
      <c r="B24" s="22" t="n">
        <v>1455</v>
      </c>
      <c r="C24" s="22" t="n">
        <v>117</v>
      </c>
      <c r="D24" s="22" t="n">
        <v>271</v>
      </c>
      <c r="E24" s="21" t="n">
        <f>SUM(B24:D24)</f>
        <v>1843</v>
      </c>
      <c r="F24" s="22" t="n">
        <v>530</v>
      </c>
      <c r="G24" s="41" t="n">
        <f>IF($L24&gt;0,(F24/$L24)*100,0)</f>
        <v>100</v>
      </c>
      <c r="H24" s="22" t="n">
        <v>0</v>
      </c>
      <c r="I24" s="41" t="n">
        <f>IF($L24&gt;0,(H24/$L24)*100,0)</f>
        <v>0</v>
      </c>
      <c r="J24" s="22" t="n">
        <v>0</v>
      </c>
      <c r="K24" s="41" t="n">
        <f>IF($L24&gt;0,(J24/$L24)*100,0)</f>
        <v>0</v>
      </c>
      <c r="L24" s="21" t="n">
        <f>SUM(F24,H24,J24)</f>
        <v>530</v>
      </c>
      <c r="M24" s="22" t="n">
        <v>994</v>
      </c>
      <c r="N24" s="21" t="n">
        <f>SUM(L24:M24)</f>
        <v>1524</v>
      </c>
      <c r="O24" s="41" t="n">
        <f>IF($E24&gt;0,(N24/$E24)*100,0)</f>
        <v>82.6912642430819</v>
      </c>
      <c r="P24" s="67" t="n">
        <v>1.64</v>
      </c>
      <c r="Q24" s="21" t="n">
        <f>E24-N24</f>
        <v>319</v>
      </c>
      <c r="R24" s="41" t="n">
        <f>IF($E24&gt;0,(Q24/$E24)*100,0)</f>
        <v>17.3087357569181</v>
      </c>
      <c r="S24" s="22" t="n">
        <v>319</v>
      </c>
      <c r="T24" s="78" t="n">
        <v>0</v>
      </c>
    </row>
    <row r="25" ht="21" customHeight="true">
      <c r="A25" s="11" t="s">
        <v>18</v>
      </c>
      <c r="B25" s="22" t="n">
        <v>876</v>
      </c>
      <c r="C25" s="22" t="n">
        <v>97</v>
      </c>
      <c r="D25" s="22" t="n">
        <v>197</v>
      </c>
      <c r="E25" s="21" t="n">
        <f>SUM(B25:D25)</f>
        <v>1170</v>
      </c>
      <c r="F25" s="22" t="n">
        <v>314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314</v>
      </c>
      <c r="M25" s="22" t="n">
        <v>755</v>
      </c>
      <c r="N25" s="21" t="n">
        <f>SUM(L25:M25)</f>
        <v>1069</v>
      </c>
      <c r="O25" s="41" t="n">
        <f>IF($E25&gt;0,(N25/$E25)*100,0)</f>
        <v>91.3675213675214</v>
      </c>
      <c r="P25" s="67" t="n">
        <v>1.35</v>
      </c>
      <c r="Q25" s="21" t="n">
        <f>E25-N25</f>
        <v>101</v>
      </c>
      <c r="R25" s="41" t="n">
        <f>IF($E25&gt;0,(Q25/$E25)*100,0)</f>
        <v>8.63247863247863</v>
      </c>
      <c r="S25" s="22" t="n">
        <v>101</v>
      </c>
      <c r="T25" s="78" t="n">
        <v>0</v>
      </c>
    </row>
    <row r="26" ht="21" customHeight="true">
      <c r="A26" s="11" t="s">
        <v>19</v>
      </c>
      <c r="B26" s="22" t="n">
        <v>1199</v>
      </c>
      <c r="C26" s="22" t="n">
        <v>229</v>
      </c>
      <c r="D26" s="22" t="n">
        <v>253</v>
      </c>
      <c r="E26" s="21" t="n">
        <f>SUM(B26:D26)</f>
        <v>1681</v>
      </c>
      <c r="F26" s="22" t="n">
        <v>225</v>
      </c>
      <c r="G26" s="41" t="n">
        <f>IF($L26&gt;0,(F26/$L26)*100,0)</f>
        <v>100</v>
      </c>
      <c r="H26" s="22" t="n">
        <v>0</v>
      </c>
      <c r="I26" s="41" t="n">
        <f>IF($L26&gt;0,(H26/$L26)*100,0)</f>
        <v>0</v>
      </c>
      <c r="J26" s="22" t="n">
        <v>0</v>
      </c>
      <c r="K26" s="41" t="n">
        <f>IF($L26&gt;0,(J26/$L26)*100,0)</f>
        <v>0</v>
      </c>
      <c r="L26" s="21" t="n">
        <f>SUM(F26,H26,J26)</f>
        <v>225</v>
      </c>
      <c r="M26" s="22" t="n">
        <v>1216</v>
      </c>
      <c r="N26" s="21" t="n">
        <f>SUM(L26:M26)</f>
        <v>1441</v>
      </c>
      <c r="O26" s="41" t="n">
        <f>IF($E26&gt;0,(N26/$E26)*100,0)</f>
        <v>85.7227840571089</v>
      </c>
      <c r="P26" s="67" t="n">
        <v>1.87</v>
      </c>
      <c r="Q26" s="21" t="n">
        <f>E26-N26</f>
        <v>240</v>
      </c>
      <c r="R26" s="41" t="n">
        <f>IF($E26&gt;0,(Q26/$E26)*100,0)</f>
        <v>14.2772159428911</v>
      </c>
      <c r="S26" s="22" t="n">
        <v>240</v>
      </c>
      <c r="T26" s="78" t="n">
        <v>0</v>
      </c>
    </row>
    <row r="27" ht="21" customHeight="true">
      <c r="A27" s="11" t="s">
        <v>20</v>
      </c>
      <c r="B27" s="22" t="n">
        <v>866</v>
      </c>
      <c r="C27" s="22" t="n">
        <v>74</v>
      </c>
      <c r="D27" s="22" t="n">
        <v>182</v>
      </c>
      <c r="E27" s="21" t="n">
        <f>SUM(B27:D27)</f>
        <v>1122</v>
      </c>
      <c r="F27" s="22" t="n">
        <v>202</v>
      </c>
      <c r="G27" s="41" t="n">
        <f>IF($L27&gt;0,(F27/$L27)*100,0)</f>
        <v>100</v>
      </c>
      <c r="H27" s="22" t="n">
        <v>0</v>
      </c>
      <c r="I27" s="41" t="n">
        <f>IF($L27&gt;0,(H27/$L27)*100,0)</f>
        <v>0</v>
      </c>
      <c r="J27" s="22" t="n">
        <v>0</v>
      </c>
      <c r="K27" s="41" t="n">
        <f>IF($L27&gt;0,(J27/$L27)*100,0)</f>
        <v>0</v>
      </c>
      <c r="L27" s="21" t="n">
        <f>SUM(F27,H27,J27)</f>
        <v>202</v>
      </c>
      <c r="M27" s="22" t="n">
        <v>814</v>
      </c>
      <c r="N27" s="21" t="n">
        <f>SUM(L27:M27)</f>
        <v>1016</v>
      </c>
      <c r="O27" s="41" t="n">
        <f>IF($E27&gt;0,(N27/$E27)*100,0)</f>
        <v>90.5525846702317</v>
      </c>
      <c r="P27" s="67" t="n">
        <v>1.78</v>
      </c>
      <c r="Q27" s="21" t="n">
        <f>E27-N27</f>
        <v>106</v>
      </c>
      <c r="R27" s="41" t="n">
        <f>IF($E27&gt;0,(Q27/$E27)*100,0)</f>
        <v>9.44741532976827</v>
      </c>
      <c r="S27" s="22" t="n">
        <v>106</v>
      </c>
      <c r="T27" s="78" t="n">
        <v>0</v>
      </c>
    </row>
    <row r="28" ht="21" customHeight="true">
      <c r="A28" s="11" t="s">
        <v>21</v>
      </c>
      <c r="B28" s="22" t="n">
        <v>4236</v>
      </c>
      <c r="C28" s="22" t="n">
        <v>671</v>
      </c>
      <c r="D28" s="22" t="n">
        <v>1972</v>
      </c>
      <c r="E28" s="21" t="n">
        <f>SUM(B28:D28)</f>
        <v>6879</v>
      </c>
      <c r="F28" s="22" t="n">
        <v>2428</v>
      </c>
      <c r="G28" s="41" t="n">
        <f>IF($L28&gt;0,(F28/$L28)*100,0)</f>
        <v>99.7125256673511</v>
      </c>
      <c r="H28" s="22" t="n">
        <v>6</v>
      </c>
      <c r="I28" s="41" t="n">
        <f>IF($L28&gt;0,(H28/$L28)*100,0)</f>
        <v>0.246406570841889</v>
      </c>
      <c r="J28" s="22" t="n">
        <v>1</v>
      </c>
      <c r="K28" s="41" t="n">
        <f>IF($L28&gt;0,(J28/$L28)*100,0)</f>
        <v>0.0410677618069815</v>
      </c>
      <c r="L28" s="21" t="n">
        <f>SUM(F28,H28,J28)</f>
        <v>2435</v>
      </c>
      <c r="M28" s="22" t="n">
        <v>3677</v>
      </c>
      <c r="N28" s="21" t="n">
        <f>SUM(L28:M28)</f>
        <v>6112</v>
      </c>
      <c r="O28" s="41" t="n">
        <f>IF($E28&gt;0,(N28/$E28)*100,0)</f>
        <v>88.8501235644716</v>
      </c>
      <c r="P28" s="67" t="n">
        <v>2.03</v>
      </c>
      <c r="Q28" s="21" t="n">
        <f>E28-N28</f>
        <v>767</v>
      </c>
      <c r="R28" s="41" t="n">
        <f>IF($E28&gt;0,(Q28/$E28)*100,0)</f>
        <v>11.1498764355284</v>
      </c>
      <c r="S28" s="22" t="n">
        <v>754</v>
      </c>
      <c r="T28" s="78" t="n">
        <v>13</v>
      </c>
    </row>
    <row r="29" ht="21" customHeight="true">
      <c r="A29" s="11" t="s">
        <v>22</v>
      </c>
      <c r="B29" s="22" t="n">
        <v>8055</v>
      </c>
      <c r="C29" s="22" t="n">
        <v>1220</v>
      </c>
      <c r="D29" s="22" t="n">
        <v>2581</v>
      </c>
      <c r="E29" s="21" t="n">
        <f>SUM(B29:D29)</f>
        <v>11856</v>
      </c>
      <c r="F29" s="22" t="n">
        <v>3761</v>
      </c>
      <c r="G29" s="41" t="n">
        <f>IF($L29&gt;0,(F29/$L29)*100,0)</f>
        <v>99.9202975557917</v>
      </c>
      <c r="H29" s="22" t="n">
        <v>3</v>
      </c>
      <c r="I29" s="41" t="n">
        <f>IF($L29&gt;0,(H29/$L29)*100,0)</f>
        <v>0.0797024442082891</v>
      </c>
      <c r="J29" s="22" t="n">
        <v>0</v>
      </c>
      <c r="K29" s="41" t="n">
        <f>IF($L29&gt;0,(J29/$L29)*100,0)</f>
        <v>0</v>
      </c>
      <c r="L29" s="21" t="n">
        <f>SUM(F29,H29,J29)</f>
        <v>3764</v>
      </c>
      <c r="M29" s="22" t="n">
        <v>6944</v>
      </c>
      <c r="N29" s="21" t="n">
        <f>SUM(L29:M29)</f>
        <v>10708</v>
      </c>
      <c r="O29" s="41" t="n">
        <f>IF($E29&gt;0,(N29/$E29)*100,0)</f>
        <v>90.3171390013495</v>
      </c>
      <c r="P29" s="67" t="n">
        <v>2.48</v>
      </c>
      <c r="Q29" s="21" t="n">
        <f>E29-N29</f>
        <v>1148</v>
      </c>
      <c r="R29" s="41" t="n">
        <f>IF($E29&gt;0,(Q29/$E29)*100,0)</f>
        <v>9.68286099865047</v>
      </c>
      <c r="S29" s="22" t="n">
        <v>1144</v>
      </c>
      <c r="T29" s="78" t="n">
        <v>4</v>
      </c>
    </row>
    <row r="30" ht="21" customHeight="true">
      <c r="A30" s="11" t="s">
        <v>23</v>
      </c>
      <c r="B30" s="22" t="n">
        <v>13058</v>
      </c>
      <c r="C30" s="22" t="n">
        <v>947</v>
      </c>
      <c r="D30" s="22" t="n">
        <v>8663</v>
      </c>
      <c r="E30" s="21" t="n">
        <f>SUM(B30:D30)</f>
        <v>22668</v>
      </c>
      <c r="F30" s="22" t="n">
        <v>11404</v>
      </c>
      <c r="G30" s="41" t="n">
        <f>IF($L30&gt;0,(F30/$L30)*100,0)</f>
        <v>99.9737003594284</v>
      </c>
      <c r="H30" s="22" t="n">
        <v>3</v>
      </c>
      <c r="I30" s="41" t="n">
        <f>IF($L30&gt;0,(H30/$L30)*100,0)</f>
        <v>0.0262996405715789</v>
      </c>
      <c r="J30" s="22" t="n">
        <v>0</v>
      </c>
      <c r="K30" s="41" t="n">
        <f>IF($L30&gt;0,(J30/$L30)*100,0)</f>
        <v>0</v>
      </c>
      <c r="L30" s="21" t="n">
        <f>SUM(F30,H30,J30)</f>
        <v>11407</v>
      </c>
      <c r="M30" s="22" t="n">
        <v>10272</v>
      </c>
      <c r="N30" s="21" t="n">
        <f>SUM(L30:M30)</f>
        <v>21679</v>
      </c>
      <c r="O30" s="41" t="n">
        <f>IF($E30&gt;0,(N30/$E30)*100,0)</f>
        <v>95.6370213516852</v>
      </c>
      <c r="P30" s="67" t="n">
        <v>0.96</v>
      </c>
      <c r="Q30" s="21" t="n">
        <f>E30-N30</f>
        <v>989</v>
      </c>
      <c r="R30" s="41" t="n">
        <f>IF($E30&gt;0,(Q30/$E30)*100,0)</f>
        <v>4.36297864831481</v>
      </c>
      <c r="S30" s="22" t="n">
        <v>988</v>
      </c>
      <c r="T30" s="78" t="n">
        <v>1</v>
      </c>
    </row>
    <row r="31" ht="21" customHeight="true">
      <c r="A31" s="11" t="s">
        <v>24</v>
      </c>
      <c r="B31" s="22" t="n">
        <v>4032</v>
      </c>
      <c r="C31" s="22" t="n">
        <v>453</v>
      </c>
      <c r="D31" s="22" t="n">
        <v>1044</v>
      </c>
      <c r="E31" s="21" t="n">
        <f>SUM(B31:D31)</f>
        <v>5529</v>
      </c>
      <c r="F31" s="22" t="n">
        <v>1597</v>
      </c>
      <c r="G31" s="41" t="n">
        <f>IF($L31&gt;0,(F31/$L31)*100,0)</f>
        <v>99.8749218261413</v>
      </c>
      <c r="H31" s="22" t="n">
        <v>2</v>
      </c>
      <c r="I31" s="41" t="n">
        <f>IF($L31&gt;0,(H31/$L31)*100,0)</f>
        <v>0.125078173858662</v>
      </c>
      <c r="J31" s="22" t="n">
        <v>0</v>
      </c>
      <c r="K31" s="41" t="n">
        <f>IF($L31&gt;0,(J31/$L31)*100,0)</f>
        <v>0</v>
      </c>
      <c r="L31" s="21" t="n">
        <f>SUM(F31,H31,J31)</f>
        <v>1599</v>
      </c>
      <c r="M31" s="22" t="n">
        <v>3282</v>
      </c>
      <c r="N31" s="21" t="n">
        <f>SUM(L31:M31)</f>
        <v>4881</v>
      </c>
      <c r="O31" s="41" t="n">
        <f>IF($E31&gt;0,(N31/$E31)*100,0)</f>
        <v>88.2799782962561</v>
      </c>
      <c r="P31" s="67" t="n">
        <v>2.11</v>
      </c>
      <c r="Q31" s="21" t="n">
        <f>E31-N31</f>
        <v>648</v>
      </c>
      <c r="R31" s="41" t="n">
        <f>IF($E31&gt;0,(Q31/$E31)*100,0)</f>
        <v>11.7200217037439</v>
      </c>
      <c r="S31" s="22" t="n">
        <v>640</v>
      </c>
      <c r="T31" s="78" t="n">
        <v>8</v>
      </c>
    </row>
    <row r="32" ht="21" customHeight="true">
      <c r="A32" s="11" t="s">
        <v>25</v>
      </c>
      <c r="B32" s="22" t="n">
        <v>3264</v>
      </c>
      <c r="C32" s="22" t="n">
        <v>465</v>
      </c>
      <c r="D32" s="22" t="n">
        <v>1041</v>
      </c>
      <c r="E32" s="21" t="n">
        <f>SUM(B32:D32)</f>
        <v>4770</v>
      </c>
      <c r="F32" s="22" t="n">
        <v>1302</v>
      </c>
      <c r="G32" s="41" t="n">
        <f>IF($L32&gt;0,(F32/$L32)*100,0)</f>
        <v>99.2378048780488</v>
      </c>
      <c r="H32" s="22" t="n">
        <v>10</v>
      </c>
      <c r="I32" s="41" t="n">
        <f>IF($L32&gt;0,(H32/$L32)*100,0)</f>
        <v>0.76219512195122</v>
      </c>
      <c r="J32" s="22" t="n">
        <v>0</v>
      </c>
      <c r="K32" s="41" t="n">
        <f>IF($L32&gt;0,(J32/$L32)*100,0)</f>
        <v>0</v>
      </c>
      <c r="L32" s="21" t="n">
        <f>SUM(F32,H32,J32)</f>
        <v>1312</v>
      </c>
      <c r="M32" s="22" t="n">
        <v>3019</v>
      </c>
      <c r="N32" s="21" t="n">
        <f>SUM(L32:M32)</f>
        <v>4331</v>
      </c>
      <c r="O32" s="41" t="n">
        <f>IF($E32&gt;0,(N32/$E32)*100,0)</f>
        <v>90.7966457023061</v>
      </c>
      <c r="P32" s="67" t="n">
        <v>1.62</v>
      </c>
      <c r="Q32" s="21" t="n">
        <f>E32-N32</f>
        <v>439</v>
      </c>
      <c r="R32" s="41" t="n">
        <f>IF($E32&gt;0,(Q32/$E32)*100,0)</f>
        <v>9.20335429769392</v>
      </c>
      <c r="S32" s="22" t="n">
        <v>421</v>
      </c>
      <c r="T32" s="78" t="n">
        <v>18</v>
      </c>
    </row>
    <row r="33" ht="21" customHeight="true">
      <c r="A33" s="11" t="s">
        <v>26</v>
      </c>
      <c r="B33" s="22" t="n">
        <v>1246</v>
      </c>
      <c r="C33" s="22" t="n">
        <v>257</v>
      </c>
      <c r="D33" s="22" t="n">
        <v>736</v>
      </c>
      <c r="E33" s="21" t="n">
        <f>SUM(B33:D33)</f>
        <v>2239</v>
      </c>
      <c r="F33" s="22" t="n">
        <v>687</v>
      </c>
      <c r="G33" s="41" t="n">
        <f>IF($L33&gt;0,(F33/$L33)*100,0)</f>
        <v>100</v>
      </c>
      <c r="H33" s="22" t="n">
        <v>0</v>
      </c>
      <c r="I33" s="41" t="n">
        <f>IF($L33&gt;0,(H33/$L33)*100,0)</f>
        <v>0</v>
      </c>
      <c r="J33" s="22" t="n">
        <v>0</v>
      </c>
      <c r="K33" s="41" t="n">
        <f>IF($L33&gt;0,(J33/$L33)*100,0)</f>
        <v>0</v>
      </c>
      <c r="L33" s="21" t="n">
        <f>SUM(F33,H33,J33)</f>
        <v>687</v>
      </c>
      <c r="M33" s="22" t="n">
        <v>1204</v>
      </c>
      <c r="N33" s="21" t="n">
        <f>SUM(L33:M33)</f>
        <v>1891</v>
      </c>
      <c r="O33" s="41" t="n">
        <f>IF($E33&gt;0,(N33/$E33)*100,0)</f>
        <v>84.4573470299241</v>
      </c>
      <c r="P33" s="67" t="n">
        <v>2.36</v>
      </c>
      <c r="Q33" s="21" t="n">
        <f>E33-N33</f>
        <v>348</v>
      </c>
      <c r="R33" s="41" t="n">
        <f>IF($E33&gt;0,(Q33/$E33)*100,0)</f>
        <v>15.5426529700759</v>
      </c>
      <c r="S33" s="22" t="n">
        <v>342</v>
      </c>
      <c r="T33" s="78" t="n">
        <v>6</v>
      </c>
    </row>
    <row r="34" ht="21" customHeight="true">
      <c r="A34" s="11" t="s">
        <v>27</v>
      </c>
      <c r="B34" s="22" t="n">
        <v>2384</v>
      </c>
      <c r="C34" s="22" t="n">
        <v>218</v>
      </c>
      <c r="D34" s="22" t="n">
        <v>814</v>
      </c>
      <c r="E34" s="21" t="n">
        <f>SUM(B34:D34)</f>
        <v>3416</v>
      </c>
      <c r="F34" s="22" t="n">
        <v>841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841</v>
      </c>
      <c r="M34" s="22" t="n">
        <v>2380</v>
      </c>
      <c r="N34" s="21" t="n">
        <f>SUM(L34:M34)</f>
        <v>3221</v>
      </c>
      <c r="O34" s="41" t="n">
        <f>IF($E34&gt;0,(N34/$E34)*100,0)</f>
        <v>94.2915690866511</v>
      </c>
      <c r="P34" s="67" t="n">
        <v>1.51</v>
      </c>
      <c r="Q34" s="21" t="n">
        <f>E34-N34</f>
        <v>195</v>
      </c>
      <c r="R34" s="41" t="n">
        <f>IF($E34&gt;0,(Q34/$E34)*100,0)</f>
        <v>5.70843091334895</v>
      </c>
      <c r="S34" s="22" t="n">
        <v>195</v>
      </c>
      <c r="T34" s="78" t="n">
        <v>0</v>
      </c>
    </row>
    <row r="35" ht="21" customHeight="true">
      <c r="A35" s="11" t="s">
        <v>28</v>
      </c>
      <c r="B35" s="22" t="n">
        <v>6450</v>
      </c>
      <c r="C35" s="22" t="n">
        <v>364</v>
      </c>
      <c r="D35" s="22" t="n">
        <v>521</v>
      </c>
      <c r="E35" s="21" t="n">
        <f>SUM(B35:D35)</f>
        <v>7335</v>
      </c>
      <c r="F35" s="22" t="n">
        <v>858</v>
      </c>
      <c r="G35" s="41" t="n">
        <f>IF($L35&gt;0,(F35/$L35)*100,0)</f>
        <v>99.6515679442509</v>
      </c>
      <c r="H35" s="22" t="n">
        <v>3</v>
      </c>
      <c r="I35" s="41" t="n">
        <f>IF($L35&gt;0,(H35/$L35)*100,0)</f>
        <v>0.348432055749129</v>
      </c>
      <c r="J35" s="22" t="n">
        <v>0</v>
      </c>
      <c r="K35" s="41" t="n">
        <f>IF($L35&gt;0,(J35/$L35)*100,0)</f>
        <v>0</v>
      </c>
      <c r="L35" s="21" t="n">
        <f>SUM(F35,H35,J35)</f>
        <v>861</v>
      </c>
      <c r="M35" s="22" t="n">
        <v>6055</v>
      </c>
      <c r="N35" s="21" t="n">
        <f>SUM(L35:M35)</f>
        <v>6916</v>
      </c>
      <c r="O35" s="41" t="n">
        <f>IF($E35&gt;0,(N35/$E35)*100,0)</f>
        <v>94.2876618950239</v>
      </c>
      <c r="P35" s="67" t="n">
        <v>1.74</v>
      </c>
      <c r="Q35" s="21" t="n">
        <f>E35-N35</f>
        <v>419</v>
      </c>
      <c r="R35" s="41" t="n">
        <f>IF($E35&gt;0,(Q35/$E35)*100,0)</f>
        <v>5.71233810497614</v>
      </c>
      <c r="S35" s="22" t="n">
        <v>419</v>
      </c>
      <c r="T35" s="78" t="n">
        <v>0</v>
      </c>
    </row>
    <row r="36" ht="21" customHeight="true">
      <c r="A36" s="11" t="s">
        <v>29</v>
      </c>
      <c r="B36" s="22" t="n">
        <v>1565</v>
      </c>
      <c r="C36" s="22" t="n">
        <v>285</v>
      </c>
      <c r="D36" s="22" t="n">
        <v>922</v>
      </c>
      <c r="E36" s="21" t="n">
        <f>SUM(B36:D36)</f>
        <v>2772</v>
      </c>
      <c r="F36" s="22" t="n">
        <v>782</v>
      </c>
      <c r="G36" s="41" t="n">
        <f>IF($L36&gt;0,(F36/$L36)*100,0)</f>
        <v>100</v>
      </c>
      <c r="H36" s="22" t="n">
        <v>0</v>
      </c>
      <c r="I36" s="41" t="n">
        <f>IF($L36&gt;0,(H36/$L36)*100,0)</f>
        <v>0</v>
      </c>
      <c r="J36" s="22" t="n">
        <v>0</v>
      </c>
      <c r="K36" s="41" t="n">
        <f>IF($L36&gt;0,(J36/$L36)*100,0)</f>
        <v>0</v>
      </c>
      <c r="L36" s="21" t="n">
        <f>SUM(F36,H36,J36)</f>
        <v>782</v>
      </c>
      <c r="M36" s="22" t="n">
        <v>1713</v>
      </c>
      <c r="N36" s="21" t="n">
        <f>SUM(L36:M36)</f>
        <v>2495</v>
      </c>
      <c r="O36" s="41" t="n">
        <f>IF($E36&gt;0,(N36/$E36)*100,0)</f>
        <v>90.007215007215</v>
      </c>
      <c r="P36" s="67" t="n">
        <v>1.77</v>
      </c>
      <c r="Q36" s="21" t="n">
        <f>E36-N36</f>
        <v>277</v>
      </c>
      <c r="R36" s="41" t="n">
        <f>IF($E36&gt;0,(Q36/$E36)*100,0)</f>
        <v>9.99278499278499</v>
      </c>
      <c r="S36" s="22" t="n">
        <v>275</v>
      </c>
      <c r="T36" s="78" t="n">
        <v>2</v>
      </c>
    </row>
    <row r="37" ht="21" customHeight="true">
      <c r="A37" s="11" t="s">
        <v>30</v>
      </c>
      <c r="B37" s="22" t="n">
        <v>487</v>
      </c>
      <c r="C37" s="22" t="n">
        <v>63</v>
      </c>
      <c r="D37" s="22" t="n">
        <v>85</v>
      </c>
      <c r="E37" s="21" t="n">
        <f>SUM(B37:D37)</f>
        <v>635</v>
      </c>
      <c r="F37" s="22" t="n">
        <v>101</v>
      </c>
      <c r="G37" s="41" t="n">
        <f>IF($L37&gt;0,(F37/$L37)*100,0)</f>
        <v>100</v>
      </c>
      <c r="H37" s="22" t="n">
        <v>0</v>
      </c>
      <c r="I37" s="41" t="n">
        <f>IF($L37&gt;0,(H37/$L37)*100,0)</f>
        <v>0</v>
      </c>
      <c r="J37" s="22" t="n">
        <v>0</v>
      </c>
      <c r="K37" s="41" t="n">
        <f>IF($L37&gt;0,(J37/$L37)*100,0)</f>
        <v>0</v>
      </c>
      <c r="L37" s="21" t="n">
        <f>SUM(F37,H37,J37)</f>
        <v>101</v>
      </c>
      <c r="M37" s="22" t="n">
        <v>473</v>
      </c>
      <c r="N37" s="21" t="n">
        <f>SUM(L37:M37)</f>
        <v>574</v>
      </c>
      <c r="O37" s="41" t="n">
        <f>IF($E37&gt;0,(N37/$E37)*100,0)</f>
        <v>90.3937007874016</v>
      </c>
      <c r="P37" s="67" t="n">
        <v>1.75</v>
      </c>
      <c r="Q37" s="21" t="n">
        <f>E37-N37</f>
        <v>61</v>
      </c>
      <c r="R37" s="41" t="n">
        <f>IF($E37&gt;0,(Q37/$E37)*100,0)</f>
        <v>9.60629921259843</v>
      </c>
      <c r="S37" s="22" t="n">
        <v>61</v>
      </c>
      <c r="T37" s="78" t="n">
        <v>0</v>
      </c>
    </row>
    <row r="38" ht="21" customHeight="true">
      <c r="A38" s="11" t="s">
        <v>31</v>
      </c>
      <c r="B38" s="22" t="n">
        <v>16065</v>
      </c>
      <c r="C38" s="22" t="n">
        <v>1749</v>
      </c>
      <c r="D38" s="22" t="n">
        <v>3604</v>
      </c>
      <c r="E38" s="21" t="n">
        <f>SUM(B38:D38)</f>
        <v>21418</v>
      </c>
      <c r="F38" s="22" t="n">
        <v>6704</v>
      </c>
      <c r="G38" s="41" t="n">
        <f>IF($L38&gt;0,(F38/$L38)*100,0)</f>
        <v>98.8061901252764</v>
      </c>
      <c r="H38" s="22" t="n">
        <v>81</v>
      </c>
      <c r="I38" s="41" t="n">
        <f>IF($L38&gt;0,(H38/$L38)*100,0)</f>
        <v>1.19380987472366</v>
      </c>
      <c r="J38" s="22" t="n">
        <v>0</v>
      </c>
      <c r="K38" s="41" t="n">
        <f>IF($L38&gt;0,(J38/$L38)*100,0)</f>
        <v>0</v>
      </c>
      <c r="L38" s="21" t="n">
        <f>SUM(F38,H38,J38)</f>
        <v>6785</v>
      </c>
      <c r="M38" s="22" t="n">
        <v>12496</v>
      </c>
      <c r="N38" s="21" t="n">
        <f>SUM(L38:M38)</f>
        <v>19281</v>
      </c>
      <c r="O38" s="41" t="n">
        <f>IF($E38&gt;0,(N38/$E38)*100,0)</f>
        <v>90.022411056121</v>
      </c>
      <c r="P38" s="67" t="n">
        <v>2.1</v>
      </c>
      <c r="Q38" s="21" t="n">
        <f>E38-N38</f>
        <v>2137</v>
      </c>
      <c r="R38" s="41" t="n">
        <f>IF($E38&gt;0,(Q38/$E38)*100,0)</f>
        <v>9.97758894387898</v>
      </c>
      <c r="S38" s="22" t="n">
        <v>2122</v>
      </c>
      <c r="T38" s="78" t="n">
        <v>15</v>
      </c>
    </row>
    <row r="39" ht="21" customHeight="true">
      <c r="A39" s="11" t="s">
        <v>32</v>
      </c>
      <c r="B39" s="22" t="n">
        <v>1070</v>
      </c>
      <c r="C39" s="22" t="n">
        <v>199</v>
      </c>
      <c r="D39" s="22" t="n">
        <v>268</v>
      </c>
      <c r="E39" s="21" t="n">
        <f>SUM(B39:D39)</f>
        <v>1537</v>
      </c>
      <c r="F39" s="22" t="n">
        <v>471</v>
      </c>
      <c r="G39" s="41" t="n">
        <f>IF($L39&gt;0,(F39/$L39)*100,0)</f>
        <v>99.7881355932203</v>
      </c>
      <c r="H39" s="22" t="n">
        <v>1</v>
      </c>
      <c r="I39" s="41" t="n">
        <f>IF($L39&gt;0,(H39/$L39)*100,0)</f>
        <v>0.211864406779661</v>
      </c>
      <c r="J39" s="22" t="n">
        <v>0</v>
      </c>
      <c r="K39" s="41" t="n">
        <f>IF($L39&gt;0,(J39/$L39)*100,0)</f>
        <v>0</v>
      </c>
      <c r="L39" s="21" t="n">
        <f>SUM(F39,H39,J39)</f>
        <v>472</v>
      </c>
      <c r="M39" s="22" t="n">
        <v>892</v>
      </c>
      <c r="N39" s="21" t="n">
        <f>SUM(L39:M39)</f>
        <v>1364</v>
      </c>
      <c r="O39" s="41" t="n">
        <f>IF($E39&gt;0,(N39/$E39)*100,0)</f>
        <v>88.7443070917372</v>
      </c>
      <c r="P39" s="67" t="n">
        <v>2.85</v>
      </c>
      <c r="Q39" s="21" t="n">
        <f>E39-N39</f>
        <v>173</v>
      </c>
      <c r="R39" s="41" t="n">
        <f>IF($E39&gt;0,(Q39/$E39)*100,0)</f>
        <v>11.2556929082629</v>
      </c>
      <c r="S39" s="22" t="n">
        <v>173</v>
      </c>
      <c r="T39" s="78" t="n">
        <v>0</v>
      </c>
    </row>
    <row r="40" ht="21" customHeight="true">
      <c r="A40" s="11" t="s">
        <v>33</v>
      </c>
      <c r="B40" s="22" t="n">
        <v>1662</v>
      </c>
      <c r="C40" s="22" t="n">
        <v>341</v>
      </c>
      <c r="D40" s="22" t="n">
        <v>640</v>
      </c>
      <c r="E40" s="21" t="n">
        <f>SUM(B40:D40)</f>
        <v>2643</v>
      </c>
      <c r="F40" s="22" t="n">
        <v>855</v>
      </c>
      <c r="G40" s="41" t="n">
        <f>IF($L40&gt;0,(F40/$L40)*100,0)</f>
        <v>99.8831775700935</v>
      </c>
      <c r="H40" s="22" t="n">
        <v>1</v>
      </c>
      <c r="I40" s="41" t="n">
        <f>IF($L40&gt;0,(H40/$L40)*100,0)</f>
        <v>0.116822429906542</v>
      </c>
      <c r="J40" s="22" t="n">
        <v>0</v>
      </c>
      <c r="K40" s="41" t="n">
        <f>IF($L40&gt;0,(J40/$L40)*100,0)</f>
        <v>0</v>
      </c>
      <c r="L40" s="21" t="n">
        <f>SUM(F40,H40,J40)</f>
        <v>856</v>
      </c>
      <c r="M40" s="22" t="n">
        <v>1391</v>
      </c>
      <c r="N40" s="21" t="n">
        <f>SUM(L40:M40)</f>
        <v>2247</v>
      </c>
      <c r="O40" s="41" t="n">
        <f>IF($E40&gt;0,(N40/$E40)*100,0)</f>
        <v>85.0170261066969</v>
      </c>
      <c r="P40" s="68" t="n">
        <v>2.13</v>
      </c>
      <c r="Q40" s="21" t="n">
        <f>E40-N40</f>
        <v>396</v>
      </c>
      <c r="R40" s="41" t="n">
        <f>IF($E40&gt;0,(Q40/$E40)*100,0)</f>
        <v>14.9829738933031</v>
      </c>
      <c r="S40" s="22" t="n">
        <v>354</v>
      </c>
      <c r="T40" s="78" t="n">
        <v>42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82</v>
      </c>
      <c r="Q41" s="69"/>
    </row>
    <row r="42">
      <c r="A42" s="5"/>
      <c r="B42" s="5"/>
      <c r="C42" s="5"/>
      <c r="D42" s="5"/>
      <c r="E42" s="28"/>
      <c r="F42" s="28"/>
      <c r="G42" s="43" t="s">
        <v>58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48</v>
      </c>
      <c r="E43" s="12"/>
      <c r="F43" s="12"/>
      <c r="G43" s="35"/>
      <c r="H43" s="5"/>
      <c r="I43" s="44"/>
      <c r="J43" s="43"/>
      <c r="K43" s="44"/>
      <c r="L43" s="12" t="s">
        <v>69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59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41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G44:H44"/>
    <mergeCell ref="E8:E9"/>
    <mergeCell ref="F8:G8"/>
    <mergeCell ref="Q8:R8"/>
    <mergeCell ref="B47:N47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</mergeCells>
  <pageMargins bottom="0.75" footer="0.3" header="0.3" left="0.7" right="0.7" top="0.75"/>
  <pageSetup paperSize="9" orientation="portrait" fitToHeight="0" fitToWidth="0"/>
</worksheet>
</file>