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報表 (2)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2" l="1"/>
  <c r="E29" i="2"/>
  <c r="H29" i="2" s="1"/>
  <c r="D29" i="2"/>
  <c r="B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C16" i="2"/>
  <c r="H15" i="2"/>
  <c r="H14" i="2"/>
  <c r="C14" i="2"/>
  <c r="H13" i="2"/>
  <c r="C13" i="2"/>
  <c r="H12" i="2"/>
  <c r="H11" i="2"/>
  <c r="C11" i="2"/>
  <c r="H10" i="2"/>
  <c r="H9" i="2"/>
  <c r="C9" i="2"/>
  <c r="C29" i="2" s="1"/>
  <c r="H8" i="2"/>
</calcChain>
</file>

<file path=xl/sharedStrings.xml><?xml version="1.0" encoding="utf-8"?>
<sst xmlns="http://schemas.openxmlformats.org/spreadsheetml/2006/main" count="50" uniqueCount="50">
  <si>
    <t>公 開 類</t>
  </si>
  <si>
    <t>年  報</t>
  </si>
  <si>
    <t>雨水下水道系統別</t>
  </si>
  <si>
    <t xml:space="preserve">舊台中市八區 </t>
  </si>
  <si>
    <t>潭子區</t>
  </si>
  <si>
    <t>新社區</t>
  </si>
  <si>
    <t>大雅區</t>
  </si>
  <si>
    <t>后里區</t>
  </si>
  <si>
    <t>豐原區</t>
  </si>
  <si>
    <t>霧峰區</t>
  </si>
  <si>
    <t>東勢區</t>
  </si>
  <si>
    <t>大里區</t>
  </si>
  <si>
    <t>大安區</t>
  </si>
  <si>
    <t>外埔區</t>
  </si>
  <si>
    <t>清水區</t>
  </si>
  <si>
    <t>烏日區</t>
  </si>
  <si>
    <t>石岡區</t>
  </si>
  <si>
    <t>神岡區</t>
  </si>
  <si>
    <t>大肚區</t>
  </si>
  <si>
    <t>龍井區</t>
  </si>
  <si>
    <t>沙鹿區</t>
  </si>
  <si>
    <t xml:space="preserve">梧棲區 </t>
  </si>
  <si>
    <t xml:space="preserve">大甲區 </t>
  </si>
  <si>
    <t>太平區</t>
  </si>
  <si>
    <t>總  計</t>
  </si>
  <si>
    <t xml:space="preserve">  填表</t>
  </si>
  <si>
    <t>資料來源：本局雨水下水道工程科。</t>
  </si>
  <si>
    <t>填表說明：1.本表編製5份，1份送市府主計處，1份送本局會計室，1份自存，2份送內政部營建署(環境工程組、會計室)。</t>
  </si>
  <si>
    <t xml:space="preserve">          2.數字因四捨五入，致細項加總不符。</t>
  </si>
  <si>
    <t>次年1月底前編報</t>
  </si>
  <si>
    <t>行政區域面積             (公頃)</t>
  </si>
  <si>
    <t>審核</t>
  </si>
  <si>
    <t>都市計畫面積         (公頃)</t>
  </si>
  <si>
    <t>總規劃面積          (公頃)</t>
  </si>
  <si>
    <t>中華民國108年底</t>
  </si>
  <si>
    <t>規劃幹支線總長度(公里)</t>
  </si>
  <si>
    <t>業務主管人員</t>
  </si>
  <si>
    <t>主辦統計人員</t>
  </si>
  <si>
    <t>建設幹支線長度(公里)</t>
  </si>
  <si>
    <t>編製機關</t>
  </si>
  <si>
    <t>表    號</t>
  </si>
  <si>
    <t>規劃工程費(千元)</t>
  </si>
  <si>
    <t>機關首長</t>
  </si>
  <si>
    <t xml:space="preserve"> 臺中市政府水利局 </t>
  </si>
  <si>
    <t>20535-08-01-2</t>
  </si>
  <si>
    <t>工程實施率(%)</t>
  </si>
  <si>
    <t xml:space="preserve">          3.有關本市都市計畫區非以各轄區為分類，其中「台中市大坑風景特定區計畫、谷關風景特地區計畫、梨山風景特定區計畫、鐵砧山風景特定區計畫、中部科學工業園區台中基地附近特定區計畫」等無雨水下水道系統，故不列入本表都市計畫區面積共計70.79平方公里。</t>
  </si>
  <si>
    <t>修正原因：配合本府都發局所提供都市計畫面積修正。</t>
  </si>
  <si>
    <t>中華民國109年7月3日編製</t>
  </si>
  <si>
    <t>臺中市雨水下水道系統規劃及建設概況(修正表)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</si>
</sst>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m&quot;月&quot;d&quot;日&quot;"/>
    <numFmt numFmtId="177" formatCode="#,##0.000"/>
  </numFmts>
  <fonts count="9" x14ac:knownFonts="1">
    <font>
      <sz val="11"/>
      <color theme="1"/>
      <name val="Calibri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24"/>
      <color theme="1"/>
      <name val="標楷體"/>
      <family val="4"/>
      <charset val="136"/>
    </font>
    <font>
      <sz val="12"/>
      <color rgb="FF080808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theme="1"/>
      <name val="Calibri"/>
      <family val="2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Fill="0" applyBorder="0" applyAlignment="0" applyProtection="0"/>
    <xf numFmtId="0" fontId="1" fillId="0" borderId="0" applyFill="0" applyBorder="0" applyProtection="0">
      <alignment vertical="center"/>
    </xf>
    <xf numFmtId="0" fontId="7" fillId="0" borderId="0" applyFill="0" applyBorder="0" applyAlignment="0" applyProtection="0"/>
    <xf numFmtId="43" fontId="7" fillId="0" borderId="0" applyFont="0" applyFill="0" applyBorder="0" applyAlignment="0" applyProtection="0">
      <alignment vertical="center"/>
    </xf>
  </cellStyleXfs>
  <cellXfs count="35">
    <xf numFmtId="0" fontId="0" fillId="0" borderId="0" xfId="0" applyNumberFormat="1" applyFont="1" applyFill="1" applyBorder="1" applyAlignment="1" applyProtection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3" fontId="2" fillId="0" borderId="0" xfId="3" applyNumberFormat="1" applyFont="1"/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43" fontId="2" fillId="0" borderId="1" xfId="4" applyNumberFormat="1" applyFont="1" applyBorder="1" applyAlignment="1">
      <alignment horizontal="center" vertical="center"/>
    </xf>
    <xf numFmtId="43" fontId="2" fillId="0" borderId="1" xfId="1" applyNumberFormat="1" applyFont="1" applyBorder="1"/>
    <xf numFmtId="3" fontId="2" fillId="0" borderId="0" xfId="3" applyNumberFormat="1" applyFont="1" applyAlignment="1">
      <alignment horizontal="right"/>
    </xf>
    <xf numFmtId="0" fontId="2" fillId="0" borderId="5" xfId="1" applyFont="1" applyBorder="1" applyAlignment="1">
      <alignment horizontal="left" vertical="center"/>
    </xf>
    <xf numFmtId="0" fontId="2" fillId="0" borderId="0" xfId="3" applyFont="1" applyAlignment="1">
      <alignment vertical="center"/>
    </xf>
    <xf numFmtId="49" fontId="2" fillId="0" borderId="0" xfId="1" applyNumberFormat="1" applyFont="1" applyAlignment="1">
      <alignment horizontal="center"/>
    </xf>
    <xf numFmtId="0" fontId="2" fillId="0" borderId="5" xfId="1" applyFont="1" applyBorder="1"/>
    <xf numFmtId="177" fontId="2" fillId="0" borderId="0" xfId="3" applyNumberFormat="1" applyFont="1"/>
    <xf numFmtId="3" fontId="2" fillId="0" borderId="0" xfId="3" applyNumberFormat="1" applyFont="1" applyAlignment="1">
      <alignment horizontal="center"/>
    </xf>
    <xf numFmtId="43" fontId="2" fillId="0" borderId="8" xfId="4" applyNumberFormat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4" fillId="0" borderId="1" xfId="2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43" fontId="2" fillId="0" borderId="3" xfId="4" applyNumberFormat="1" applyFont="1" applyBorder="1" applyAlignment="1">
      <alignment horizontal="center" vertical="center"/>
    </xf>
    <xf numFmtId="43" fontId="2" fillId="0" borderId="3" xfId="1" applyNumberFormat="1" applyFont="1" applyBorder="1"/>
    <xf numFmtId="43" fontId="2" fillId="0" borderId="8" xfId="1" applyNumberFormat="1" applyFont="1" applyBorder="1"/>
    <xf numFmtId="3" fontId="6" fillId="0" borderId="0" xfId="3" applyNumberFormat="1" applyFont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176" fontId="2" fillId="0" borderId="6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</cellXfs>
  <cellStyles count="5">
    <cellStyle name="一般" xfId="0" builtinId="0"/>
    <cellStyle name="一般 2" xfId="2"/>
    <cellStyle name="一般 3" xfId="3"/>
    <cellStyle name="一般_Sheet2" xfId="1"/>
    <cellStyle name="千分位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70" workbookViewId="0">
      <selection activeCell="P13" sqref="P13"/>
    </sheetView>
  </sheetViews>
  <sheetFormatPr defaultColWidth="9" defaultRowHeight="14.4" x14ac:dyDescent="0.3"/>
  <cols>
    <col min="1" max="1" width="18.88671875" customWidth="1"/>
    <col min="2" max="2" width="17.109375" customWidth="1"/>
    <col min="3" max="3" width="18.88671875" customWidth="1"/>
    <col min="4" max="4" width="17.109375" customWidth="1"/>
    <col min="5" max="5" width="19.109375" customWidth="1"/>
    <col min="6" max="6" width="18.5546875" customWidth="1"/>
    <col min="7" max="7" width="19.44140625" customWidth="1"/>
    <col min="8" max="8" width="24" customWidth="1"/>
    <col min="9" max="9" width="4.44140625" customWidth="1"/>
  </cols>
  <sheetData>
    <row r="1" spans="1:8" ht="24.75" customHeight="1" x14ac:dyDescent="0.3">
      <c r="A1" s="1" t="s">
        <v>0</v>
      </c>
      <c r="B1" s="6"/>
      <c r="C1" s="6"/>
      <c r="D1" s="3"/>
      <c r="E1" s="3"/>
      <c r="F1" s="3"/>
      <c r="G1" s="1" t="s">
        <v>39</v>
      </c>
      <c r="H1" s="1" t="s">
        <v>43</v>
      </c>
    </row>
    <row r="2" spans="1:8" ht="24.75" customHeight="1" thickBot="1" x14ac:dyDescent="0.35">
      <c r="A2" s="2" t="s">
        <v>1</v>
      </c>
      <c r="B2" s="7" t="s">
        <v>29</v>
      </c>
      <c r="C2" s="12"/>
      <c r="D2" s="15"/>
      <c r="E2" s="15"/>
      <c r="F2" s="15"/>
      <c r="G2" s="2" t="s">
        <v>40</v>
      </c>
      <c r="H2" s="2" t="s">
        <v>44</v>
      </c>
    </row>
    <row r="3" spans="1:8" ht="31.5" customHeight="1" x14ac:dyDescent="0.6">
      <c r="A3" s="29" t="s">
        <v>49</v>
      </c>
      <c r="B3" s="29"/>
      <c r="C3" s="29"/>
      <c r="D3" s="29"/>
      <c r="E3" s="29"/>
      <c r="F3" s="29"/>
      <c r="G3" s="29"/>
      <c r="H3" s="29"/>
    </row>
    <row r="4" spans="1:8" ht="9.75" customHeight="1" x14ac:dyDescent="0.3">
      <c r="A4" s="3"/>
      <c r="B4" s="3"/>
      <c r="C4" s="3"/>
      <c r="D4" s="3"/>
      <c r="E4" s="3"/>
      <c r="F4" s="3"/>
      <c r="G4" s="3"/>
      <c r="H4" s="3"/>
    </row>
    <row r="5" spans="1:8" ht="18.75" customHeight="1" x14ac:dyDescent="0.3">
      <c r="A5" s="3"/>
      <c r="B5" s="8"/>
      <c r="C5" s="8"/>
      <c r="D5" s="8"/>
      <c r="E5" s="14" t="s">
        <v>34</v>
      </c>
      <c r="F5" s="8"/>
      <c r="G5" s="8"/>
      <c r="H5" s="3"/>
    </row>
    <row r="6" spans="1:8" ht="24.75" customHeight="1" x14ac:dyDescent="0.3">
      <c r="A6" s="30" t="s">
        <v>2</v>
      </c>
      <c r="B6" s="31" t="s">
        <v>30</v>
      </c>
      <c r="C6" s="32" t="s">
        <v>32</v>
      </c>
      <c r="D6" s="28" t="s">
        <v>33</v>
      </c>
      <c r="E6" s="28" t="s">
        <v>35</v>
      </c>
      <c r="F6" s="28" t="s">
        <v>38</v>
      </c>
      <c r="G6" s="34" t="s">
        <v>41</v>
      </c>
      <c r="H6" s="28" t="s">
        <v>45</v>
      </c>
    </row>
    <row r="7" spans="1:8" ht="24.75" customHeight="1" x14ac:dyDescent="0.3">
      <c r="A7" s="30"/>
      <c r="B7" s="31"/>
      <c r="C7" s="33"/>
      <c r="D7" s="28"/>
      <c r="E7" s="28"/>
      <c r="F7" s="28"/>
      <c r="G7" s="34"/>
      <c r="H7" s="28"/>
    </row>
    <row r="8" spans="1:8" ht="24.9" customHeight="1" x14ac:dyDescent="0.3">
      <c r="A8" s="21" t="s">
        <v>3</v>
      </c>
      <c r="B8" s="24">
        <v>16343</v>
      </c>
      <c r="C8" s="9">
        <v>11392.69</v>
      </c>
      <c r="D8" s="9">
        <v>7440</v>
      </c>
      <c r="E8" s="9">
        <v>338.589</v>
      </c>
      <c r="F8" s="9">
        <v>357.98489999999998</v>
      </c>
      <c r="G8" s="18">
        <v>8966351</v>
      </c>
      <c r="H8" s="9">
        <f t="shared" ref="H8:H29" si="0">F8/E8*100</f>
        <v>105.72844953616331</v>
      </c>
    </row>
    <row r="9" spans="1:8" ht="24.9" customHeight="1" x14ac:dyDescent="0.3">
      <c r="A9" s="21" t="s">
        <v>4</v>
      </c>
      <c r="B9" s="24">
        <v>2585</v>
      </c>
      <c r="C9" s="9">
        <f>567+334.14</f>
        <v>901.14</v>
      </c>
      <c r="D9" s="9">
        <v>1198</v>
      </c>
      <c r="E9" s="9">
        <v>14.9</v>
      </c>
      <c r="F9" s="9">
        <v>10.43083</v>
      </c>
      <c r="G9" s="18">
        <v>400000</v>
      </c>
      <c r="H9" s="9">
        <f t="shared" si="0"/>
        <v>70.005570469798656</v>
      </c>
    </row>
    <row r="10" spans="1:8" ht="24.9" customHeight="1" x14ac:dyDescent="0.3">
      <c r="A10" s="21" t="s">
        <v>5</v>
      </c>
      <c r="B10" s="24">
        <v>6889</v>
      </c>
      <c r="C10" s="9">
        <v>203.79</v>
      </c>
      <c r="D10" s="9">
        <v>201</v>
      </c>
      <c r="E10" s="9">
        <v>2.61</v>
      </c>
      <c r="F10" s="9">
        <v>2.8919999999999999</v>
      </c>
      <c r="G10" s="18">
        <v>58600</v>
      </c>
      <c r="H10" s="9">
        <f t="shared" si="0"/>
        <v>110.80459770114943</v>
      </c>
    </row>
    <row r="11" spans="1:8" ht="24.9" customHeight="1" x14ac:dyDescent="0.3">
      <c r="A11" s="21" t="s">
        <v>6</v>
      </c>
      <c r="B11" s="24">
        <v>3241</v>
      </c>
      <c r="C11" s="9">
        <f>579+341.21</f>
        <v>920.21</v>
      </c>
      <c r="D11" s="9">
        <v>3500</v>
      </c>
      <c r="E11" s="9">
        <v>8.35</v>
      </c>
      <c r="F11" s="9">
        <v>5.0170399999999997</v>
      </c>
      <c r="G11" s="18">
        <v>149650</v>
      </c>
      <c r="H11" s="9">
        <f t="shared" si="0"/>
        <v>60.084311377245506</v>
      </c>
    </row>
    <row r="12" spans="1:8" ht="24.9" customHeight="1" x14ac:dyDescent="0.3">
      <c r="A12" s="21" t="s">
        <v>7</v>
      </c>
      <c r="B12" s="24">
        <v>5894</v>
      </c>
      <c r="C12" s="9">
        <v>649.34</v>
      </c>
      <c r="D12" s="9">
        <v>708</v>
      </c>
      <c r="E12" s="9">
        <v>9.5</v>
      </c>
      <c r="F12" s="9">
        <v>6.0490000000000004</v>
      </c>
      <c r="G12" s="18">
        <v>238650</v>
      </c>
      <c r="H12" s="9">
        <f t="shared" si="0"/>
        <v>63.673684210526318</v>
      </c>
    </row>
    <row r="13" spans="1:8" ht="24.9" customHeight="1" x14ac:dyDescent="0.3">
      <c r="A13" s="21" t="s">
        <v>8</v>
      </c>
      <c r="B13" s="24">
        <v>4118</v>
      </c>
      <c r="C13" s="9">
        <f>2196+1294.13</f>
        <v>3490.13</v>
      </c>
      <c r="D13" s="9">
        <v>1533</v>
      </c>
      <c r="E13" s="9">
        <v>21.66</v>
      </c>
      <c r="F13" s="9">
        <v>13.613</v>
      </c>
      <c r="G13" s="18">
        <v>138700</v>
      </c>
      <c r="H13" s="9">
        <f t="shared" si="0"/>
        <v>62.848568790397039</v>
      </c>
    </row>
    <row r="14" spans="1:8" ht="24.9" customHeight="1" x14ac:dyDescent="0.3">
      <c r="A14" s="21" t="s">
        <v>9</v>
      </c>
      <c r="B14" s="24">
        <v>9808</v>
      </c>
      <c r="C14" s="9">
        <f>428.92-10.12</f>
        <v>418.8</v>
      </c>
      <c r="D14" s="9">
        <v>1241</v>
      </c>
      <c r="E14" s="9">
        <v>70</v>
      </c>
      <c r="F14" s="9">
        <v>32.354999999999997</v>
      </c>
      <c r="G14" s="18">
        <v>49880</v>
      </c>
      <c r="H14" s="9">
        <f t="shared" si="0"/>
        <v>46.221428571428568</v>
      </c>
    </row>
    <row r="15" spans="1:8" ht="24.9" customHeight="1" x14ac:dyDescent="0.3">
      <c r="A15" s="21" t="s">
        <v>10</v>
      </c>
      <c r="B15" s="24">
        <v>11741</v>
      </c>
      <c r="C15" s="9">
        <v>1005.48</v>
      </c>
      <c r="D15" s="9">
        <v>1239</v>
      </c>
      <c r="E15" s="9">
        <v>15.7</v>
      </c>
      <c r="F15" s="9">
        <v>10.48</v>
      </c>
      <c r="G15" s="18">
        <v>176000</v>
      </c>
      <c r="H15" s="9">
        <f t="shared" si="0"/>
        <v>66.751592356687908</v>
      </c>
    </row>
    <row r="16" spans="1:8" ht="24.9" customHeight="1" x14ac:dyDescent="0.3">
      <c r="A16" s="21" t="s">
        <v>11</v>
      </c>
      <c r="B16" s="24">
        <v>2888</v>
      </c>
      <c r="C16" s="9">
        <f>962.78-10.12-0.01</f>
        <v>952.65</v>
      </c>
      <c r="D16" s="9">
        <v>1159.55</v>
      </c>
      <c r="E16" s="9">
        <v>30.21</v>
      </c>
      <c r="F16" s="9">
        <v>28.57</v>
      </c>
      <c r="G16" s="18">
        <v>352160</v>
      </c>
      <c r="H16" s="9">
        <f t="shared" si="0"/>
        <v>94.571333995365762</v>
      </c>
    </row>
    <row r="17" spans="1:8" ht="24.9" customHeight="1" x14ac:dyDescent="0.3">
      <c r="A17" s="21" t="s">
        <v>12</v>
      </c>
      <c r="B17" s="24">
        <v>2740</v>
      </c>
      <c r="C17" s="9">
        <v>191.4</v>
      </c>
      <c r="D17" s="9">
        <v>281</v>
      </c>
      <c r="E17" s="9">
        <v>4.04</v>
      </c>
      <c r="F17" s="9">
        <v>0.53</v>
      </c>
      <c r="G17" s="18">
        <v>100000</v>
      </c>
      <c r="H17" s="9">
        <f t="shared" si="0"/>
        <v>13.118811881188119</v>
      </c>
    </row>
    <row r="18" spans="1:8" ht="24.9" customHeight="1" x14ac:dyDescent="0.3">
      <c r="A18" s="21" t="s">
        <v>13</v>
      </c>
      <c r="B18" s="24">
        <v>4241</v>
      </c>
      <c r="C18" s="9">
        <v>124.17</v>
      </c>
      <c r="D18" s="9">
        <v>326</v>
      </c>
      <c r="E18" s="9">
        <v>1.8</v>
      </c>
      <c r="F18" s="9">
        <v>2.867</v>
      </c>
      <c r="G18" s="18">
        <v>54800</v>
      </c>
      <c r="H18" s="9">
        <f t="shared" si="0"/>
        <v>159.27777777777777</v>
      </c>
    </row>
    <row r="19" spans="1:8" ht="24.9" customHeight="1" x14ac:dyDescent="0.3">
      <c r="A19" s="21" t="s">
        <v>14</v>
      </c>
      <c r="B19" s="24">
        <v>6417</v>
      </c>
      <c r="C19" s="9">
        <v>7929.8509210072398</v>
      </c>
      <c r="D19" s="9">
        <v>5770</v>
      </c>
      <c r="E19" s="9">
        <v>36</v>
      </c>
      <c r="F19" s="9">
        <v>12.71712</v>
      </c>
      <c r="G19" s="18">
        <v>160898</v>
      </c>
      <c r="H19" s="9">
        <f t="shared" si="0"/>
        <v>35.325333333333333</v>
      </c>
    </row>
    <row r="20" spans="1:8" ht="24.9" customHeight="1" x14ac:dyDescent="0.3">
      <c r="A20" s="21" t="s">
        <v>15</v>
      </c>
      <c r="B20" s="24">
        <v>4332</v>
      </c>
      <c r="C20" s="9">
        <v>1740.95</v>
      </c>
      <c r="D20" s="9">
        <v>509.78</v>
      </c>
      <c r="E20" s="9">
        <v>10.039999999999999</v>
      </c>
      <c r="F20" s="9">
        <v>16.180599999999998</v>
      </c>
      <c r="G20" s="18">
        <v>294700</v>
      </c>
      <c r="H20" s="9">
        <f t="shared" si="0"/>
        <v>161.16135458167332</v>
      </c>
    </row>
    <row r="21" spans="1:8" ht="24.9" customHeight="1" x14ac:dyDescent="0.3">
      <c r="A21" s="21" t="s">
        <v>16</v>
      </c>
      <c r="B21" s="24">
        <v>1821</v>
      </c>
      <c r="C21" s="9">
        <v>754.55</v>
      </c>
      <c r="D21" s="9">
        <v>552</v>
      </c>
      <c r="E21" s="9">
        <v>1.8</v>
      </c>
      <c r="F21" s="9">
        <v>1.38</v>
      </c>
      <c r="G21" s="18">
        <v>43000</v>
      </c>
      <c r="H21" s="9">
        <f t="shared" si="0"/>
        <v>76.666666666666657</v>
      </c>
    </row>
    <row r="22" spans="1:8" ht="24.9" customHeight="1" x14ac:dyDescent="0.3">
      <c r="A22" s="21" t="s">
        <v>17</v>
      </c>
      <c r="B22" s="24">
        <v>3504</v>
      </c>
      <c r="C22" s="9">
        <v>743.8</v>
      </c>
      <c r="D22" s="9">
        <v>671</v>
      </c>
      <c r="E22" s="9">
        <v>6.81</v>
      </c>
      <c r="F22" s="9">
        <v>8.0415799999999997</v>
      </c>
      <c r="G22" s="18">
        <v>147720</v>
      </c>
      <c r="H22" s="9">
        <f t="shared" si="0"/>
        <v>118.08487518355359</v>
      </c>
    </row>
    <row r="23" spans="1:8" ht="24.9" customHeight="1" x14ac:dyDescent="0.3">
      <c r="A23" s="21" t="s">
        <v>18</v>
      </c>
      <c r="B23" s="24">
        <v>3700</v>
      </c>
      <c r="C23" s="9">
        <v>973.84</v>
      </c>
      <c r="D23" s="9">
        <v>860</v>
      </c>
      <c r="E23" s="9">
        <v>13.02</v>
      </c>
      <c r="F23" s="9">
        <v>12.520799999999999</v>
      </c>
      <c r="G23" s="18">
        <v>218000</v>
      </c>
      <c r="H23" s="9">
        <f t="shared" si="0"/>
        <v>96.16589861751153</v>
      </c>
    </row>
    <row r="24" spans="1:8" ht="24.9" customHeight="1" x14ac:dyDescent="0.3">
      <c r="A24" s="21" t="s">
        <v>19</v>
      </c>
      <c r="B24" s="24">
        <v>3804</v>
      </c>
      <c r="C24" s="9">
        <v>5227.93</v>
      </c>
      <c r="D24" s="9">
        <v>2069</v>
      </c>
      <c r="E24" s="9">
        <v>25.2</v>
      </c>
      <c r="F24" s="9">
        <v>10.1645</v>
      </c>
      <c r="G24" s="18">
        <v>997500</v>
      </c>
      <c r="H24" s="9">
        <f t="shared" si="0"/>
        <v>40.335317460317462</v>
      </c>
    </row>
    <row r="25" spans="1:8" ht="24.9" customHeight="1" x14ac:dyDescent="0.3">
      <c r="A25" s="21" t="s">
        <v>20</v>
      </c>
      <c r="B25" s="24">
        <v>4046</v>
      </c>
      <c r="C25" s="9">
        <v>4481.6713784063504</v>
      </c>
      <c r="D25" s="9">
        <v>3261</v>
      </c>
      <c r="E25" s="9">
        <v>183.7</v>
      </c>
      <c r="F25" s="9">
        <v>62.925600000000003</v>
      </c>
      <c r="G25" s="18">
        <v>4320228</v>
      </c>
      <c r="H25" s="9">
        <f t="shared" si="0"/>
        <v>34.254545454545458</v>
      </c>
    </row>
    <row r="26" spans="1:8" ht="24.9" customHeight="1" x14ac:dyDescent="0.3">
      <c r="A26" s="21" t="s">
        <v>21</v>
      </c>
      <c r="B26" s="24">
        <v>1660</v>
      </c>
      <c r="C26" s="9">
        <v>2281.3782545705399</v>
      </c>
      <c r="D26" s="9">
        <v>1660</v>
      </c>
      <c r="E26" s="9">
        <v>37.92</v>
      </c>
      <c r="F26" s="9">
        <v>28.486619999999998</v>
      </c>
      <c r="G26" s="18">
        <v>370895</v>
      </c>
      <c r="H26" s="9">
        <f t="shared" si="0"/>
        <v>75.122943037974679</v>
      </c>
    </row>
    <row r="27" spans="1:8" ht="24.9" customHeight="1" x14ac:dyDescent="0.3">
      <c r="A27" s="21" t="s">
        <v>22</v>
      </c>
      <c r="B27" s="24">
        <v>5852</v>
      </c>
      <c r="C27" s="9">
        <v>1019.12</v>
      </c>
      <c r="D27" s="9">
        <v>2908</v>
      </c>
      <c r="E27" s="9">
        <v>24.88</v>
      </c>
      <c r="F27" s="9">
        <v>13.466799999999999</v>
      </c>
      <c r="G27" s="18">
        <v>486080</v>
      </c>
      <c r="H27" s="9">
        <f t="shared" si="0"/>
        <v>54.127009646302248</v>
      </c>
    </row>
    <row r="28" spans="1:8" ht="24.9" customHeight="1" x14ac:dyDescent="0.3">
      <c r="A28" s="21" t="s">
        <v>23</v>
      </c>
      <c r="B28" s="24">
        <v>12075</v>
      </c>
      <c r="C28" s="9">
        <v>1388.57</v>
      </c>
      <c r="D28" s="9">
        <v>1378</v>
      </c>
      <c r="E28" s="9">
        <v>32.64</v>
      </c>
      <c r="F28" s="9">
        <v>38.738750000000003</v>
      </c>
      <c r="G28" s="18">
        <v>1389900</v>
      </c>
      <c r="H28" s="9">
        <f t="shared" si="0"/>
        <v>118.68489583333334</v>
      </c>
    </row>
    <row r="29" spans="1:8" ht="24.9" customHeight="1" x14ac:dyDescent="0.3">
      <c r="A29" s="22" t="s">
        <v>24</v>
      </c>
      <c r="B29" s="25">
        <f>SUM(B8:B28)</f>
        <v>117699</v>
      </c>
      <c r="C29" s="10">
        <f>SUM(C8:C28)</f>
        <v>46791.460553984136</v>
      </c>
      <c r="D29" s="10">
        <f>SUM(D8:D28)</f>
        <v>38465.33</v>
      </c>
      <c r="E29" s="10">
        <f>SUM(E8:E28)</f>
        <v>889.3689999999998</v>
      </c>
      <c r="F29" s="10">
        <v>675.41659000000004</v>
      </c>
      <c r="G29" s="26">
        <f>SUM(G8:G28)</f>
        <v>19113712</v>
      </c>
      <c r="H29" s="9">
        <f t="shared" si="0"/>
        <v>75.943347474445389</v>
      </c>
    </row>
    <row r="30" spans="1:8" ht="20.25" customHeight="1" x14ac:dyDescent="0.3">
      <c r="A30" s="4"/>
      <c r="B30" s="3"/>
      <c r="C30" s="3"/>
      <c r="D30" s="3"/>
      <c r="E30" s="3"/>
      <c r="F30" s="3"/>
      <c r="G30" s="3"/>
      <c r="H30" s="19" t="s">
        <v>48</v>
      </c>
    </row>
    <row r="31" spans="1:8" ht="19.5" customHeight="1" x14ac:dyDescent="0.3">
      <c r="A31" s="5" t="s">
        <v>25</v>
      </c>
      <c r="B31" s="11" t="s">
        <v>31</v>
      </c>
      <c r="C31" s="13"/>
      <c r="D31" s="13"/>
      <c r="E31" s="11" t="s">
        <v>36</v>
      </c>
      <c r="F31" s="13"/>
      <c r="G31" s="17" t="s">
        <v>42</v>
      </c>
      <c r="H31" s="13"/>
    </row>
    <row r="32" spans="1:8" ht="16.2" x14ac:dyDescent="0.3">
      <c r="A32" s="5"/>
      <c r="B32" s="5"/>
      <c r="C32" s="5"/>
      <c r="D32" s="13"/>
      <c r="E32" s="11" t="s">
        <v>37</v>
      </c>
      <c r="F32" s="16"/>
      <c r="G32" s="13"/>
      <c r="H32" s="13"/>
    </row>
    <row r="33" spans="1:8" ht="19.5" customHeight="1" x14ac:dyDescent="0.3">
      <c r="A33" s="5"/>
      <c r="B33" s="5"/>
      <c r="C33" s="5"/>
      <c r="D33" s="13"/>
      <c r="E33" s="11"/>
      <c r="F33" s="5"/>
      <c r="G33" s="13"/>
      <c r="H33" s="13"/>
    </row>
    <row r="34" spans="1:8" ht="20.25" customHeight="1" x14ac:dyDescent="0.3">
      <c r="A34" s="6" t="s">
        <v>26</v>
      </c>
      <c r="B34" s="6"/>
      <c r="C34" s="6"/>
      <c r="D34" s="6"/>
      <c r="E34" s="3"/>
      <c r="F34" s="3"/>
      <c r="G34" s="3"/>
      <c r="H34" s="13"/>
    </row>
    <row r="35" spans="1:8" ht="16.2" x14ac:dyDescent="0.3">
      <c r="A35" s="6" t="s">
        <v>27</v>
      </c>
      <c r="B35" s="6"/>
      <c r="C35" s="6"/>
      <c r="D35" s="6"/>
      <c r="E35" s="3"/>
      <c r="F35" s="3"/>
      <c r="G35" s="3"/>
      <c r="H35" s="20"/>
    </row>
    <row r="36" spans="1:8" ht="16.2" x14ac:dyDescent="0.3">
      <c r="A36" s="5" t="s">
        <v>28</v>
      </c>
    </row>
    <row r="37" spans="1:8" ht="36" customHeight="1" x14ac:dyDescent="0.3">
      <c r="A37" s="27" t="s">
        <v>46</v>
      </c>
      <c r="B37" s="27"/>
      <c r="C37" s="27"/>
      <c r="D37" s="27"/>
      <c r="E37" s="27"/>
      <c r="F37" s="27"/>
      <c r="G37" s="27"/>
      <c r="H37" s="27"/>
    </row>
    <row r="38" spans="1:8" ht="16.2" x14ac:dyDescent="0.3">
      <c r="A38" s="23" t="s">
        <v>47</v>
      </c>
    </row>
  </sheetData>
  <mergeCells count="10">
    <mergeCell ref="A37:H37"/>
    <mergeCell ref="H6:H7"/>
    <mergeCell ref="A3:H3"/>
    <mergeCell ref="A6:A7"/>
    <mergeCell ref="B6:B7"/>
    <mergeCell ref="C6:C7"/>
    <mergeCell ref="D6:D7"/>
    <mergeCell ref="E6:E7"/>
    <mergeCell ref="F6:F7"/>
    <mergeCell ref="G6:G7"/>
  </mergeCells>
  <phoneticPr fontId="8" type="noConversion"/>
  <pageMargins left="0.7" right="0.7" top="0.75" bottom="0.75" header="0.3" footer="0.3"/>
  <pageSetup paperSize="9" scale="5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報表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李美蓁</dc:creator>
  <cp:lastModifiedBy>JY1020129A</cp:lastModifiedBy>
  <dcterms:created xsi:type="dcterms:W3CDTF">2020-07-07T07:30:32Z</dcterms:created>
  <dcterms:modified xsi:type="dcterms:W3CDTF">2020-07-07T07:30:32Z</dcterms:modified>
</cp:coreProperties>
</file>