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6" sheetId="1" r:id="rId1"/>
  </sheets>
  <definedNames>
    <definedName name="_xlnm.Print_Area" localSheetId="0">'6'!$A$1:$L$37</definedName>
  </definedNames>
  <calcPr fullCalcOnLoad="1"/>
</workbook>
</file>

<file path=xl/sharedStrings.xml><?xml version="1.0" encoding="utf-8"?>
<sst xmlns="http://schemas.openxmlformats.org/spreadsheetml/2006/main" count="115" uniqueCount="61">
  <si>
    <t>公　　開　　類</t>
  </si>
  <si>
    <t>月　　　　　報</t>
  </si>
  <si>
    <t>臺中市各項稅捐實徵淨額與預算數及上年同期比較－累計數</t>
  </si>
  <si>
    <t>　稅　　目　　別</t>
  </si>
  <si>
    <t>總           計</t>
  </si>
  <si>
    <t>一.稅 捐 收 入</t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</si>
  <si>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</si>
  <si>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</si>
  <si>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</si>
  <si>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</si>
  <si>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</si>
  <si>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</si>
  <si>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</si>
  <si>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</si>
  <si>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9.特別及臨時稅課</t>
  </si>
  <si>
    <t xml:space="preserve">    (1)特別稅</t>
  </si>
  <si>
    <t xml:space="preserve">       營建剩餘土石方</t>
  </si>
  <si>
    <t xml:space="preserve">       土石採取 </t>
  </si>
  <si>
    <t xml:space="preserve">       礦石開採</t>
  </si>
  <si>
    <t xml:space="preserve">   （2)臨時稅</t>
  </si>
  <si>
    <t xml:space="preserve">       土石採取</t>
  </si>
  <si>
    <t xml:space="preserve">  10.教  育  捐</t>
  </si>
  <si>
    <t xml:space="preserve">    (1)房屋稅附徵</t>
  </si>
  <si>
    <t xml:space="preserve">    (2)娛樂稅附徵</t>
  </si>
  <si>
    <t xml:space="preserve">    (3)契　稅附徵</t>
  </si>
  <si>
    <t xml:space="preserve">二.罰   鍰  </t>
  </si>
  <si>
    <t xml:space="preserve">  1.財   務   罰   鍰</t>
  </si>
  <si>
    <t xml:space="preserve">  2.罰   金   罰   鍰</t>
  </si>
  <si>
    <t xml:space="preserve">   製表</t>
  </si>
  <si>
    <t>資料來源：由會計室依據徵課會計系統WAA40BP1、WAA40CP1編製。</t>
  </si>
  <si>
    <t>填表說明：本表編製2份，1份以電子檔(Excel或ODF檔，及陳核後之PDF掃描檔)Email至財政部統計處，1份依統計法規定永久保存，資料透過網際網路上傳至「臺中市公務統計行政管理系統」。</t>
  </si>
  <si>
    <t>每月終了後15日內編報</t>
  </si>
  <si>
    <t>12月份於次年1月25日前編報</t>
  </si>
  <si>
    <t>累        計        實        徵        數</t>
  </si>
  <si>
    <t>合          計
(1)</t>
  </si>
  <si>
    <t xml:space="preserve"> </t>
  </si>
  <si>
    <t>本    年    度</t>
  </si>
  <si>
    <t>審核</t>
  </si>
  <si>
    <t>中華民國109年6月</t>
  </si>
  <si>
    <t>以 前 年 度</t>
  </si>
  <si>
    <t>累計退還
以前年度
收入數(2)</t>
  </si>
  <si>
    <t>業務主管人員</t>
  </si>
  <si>
    <t>主辦統計人員</t>
  </si>
  <si>
    <t>累計實徵淨額         (3)=(1)－(2)</t>
  </si>
  <si>
    <t>累計實徵淨額占
全年預算數百分比</t>
  </si>
  <si>
    <t>全年預算數
(4)</t>
  </si>
  <si>
    <t>％
(3)/(4)*100</t>
  </si>
  <si>
    <t>--</t>
  </si>
  <si>
    <t xml:space="preserve">     機關首長</t>
  </si>
  <si>
    <t>編 製 機 關</t>
  </si>
  <si>
    <t>表     　號</t>
  </si>
  <si>
    <t>累計實徵淨額占
同期分配預算數百分比</t>
  </si>
  <si>
    <t>同期分配預算數(5)</t>
  </si>
  <si>
    <t>臺中市政府地方稅務局</t>
  </si>
  <si>
    <t xml:space="preserve"> 20903-01-03-2</t>
  </si>
  <si>
    <t>％
(3)/(5)*100</t>
  </si>
  <si>
    <t>中華民國109年7月7日編製</t>
  </si>
  <si>
    <t>累計實徵淨額
與上年同期比較</t>
  </si>
  <si>
    <t>上年同期實
徵淨額(6)</t>
  </si>
  <si>
    <t>單位：新臺幣元</t>
  </si>
  <si>
    <t>增減%
[(3)-(6)]/(6)*100</t>
  </si>
</sst>
</file>

<file path=xl/styles.xml><?xml version="1.0" encoding="utf-8"?>
<styleSheet xmlns="http://schemas.openxmlformats.org/spreadsheetml/2006/main">
  <numFmts count="7">
    <numFmt numFmtId="188" formatCode="* #,##0.00\ ;\-* #,##0.00\ ;* \-#\ ;@\ "/>
    <numFmt numFmtId="189" formatCode="#,##0\ "/>
    <numFmt numFmtId="190" formatCode="* #,##0\ ;\-* #,##0\ ;* &quot;- &quot;;@\ "/>
    <numFmt numFmtId="191" formatCode="#,##0.0"/>
    <numFmt numFmtId="192" formatCode="#,##0;\-#,##0;\-"/>
    <numFmt numFmtId="193" formatCode="#,##0.0\ "/>
    <numFmt numFmtId="194" formatCode="e&quot;OC&quot;ge&quot;年&quot;m&quot;月&quot;d&quot;日編製&quot;;@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0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theme="1"/>
      <name val="標楷體"/>
      <family val="2"/>
    </font>
    <font>
      <sz val="10"/>
      <color rgb="FFFF0000"/>
      <name val="標楷體"/>
      <family val="2"/>
    </font>
    <font>
      <b/>
      <sz val="12"/>
      <color theme="1"/>
      <name val="Times New Roman"/>
      <family val="2"/>
    </font>
    <font>
      <sz val="12"/>
      <color rgb="FF333333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5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Fon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0" xfId="24" applyNumberFormat="1" applyFont="1"/>
    <xf numFmtId="0" fontId="6" fillId="2" borderId="1" xfId="20" applyFont="1" applyFill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3" fontId="7" fillId="2" borderId="0" xfId="20" applyNumberFormat="1" applyFont="1" applyFill="1" applyAlignment="1">
      <alignment horizontal="center" vertical="center"/>
    </xf>
    <xf numFmtId="0" fontId="6" fillId="2" borderId="2" xfId="20" applyFont="1" applyFill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8" fillId="2" borderId="4" xfId="21" applyFont="1" applyFill="1" applyBorder="1" applyAlignment="1">
      <alignment vertical="center"/>
    </xf>
    <xf numFmtId="0" fontId="8" fillId="2" borderId="5" xfId="21" applyFont="1" applyFill="1" applyBorder="1" applyAlignment="1">
      <alignment horizontal="left" vertical="center"/>
    </xf>
    <xf numFmtId="0" fontId="9" fillId="2" borderId="5" xfId="21" applyFont="1" applyFill="1" applyBorder="1" applyAlignment="1">
      <alignment vertical="center"/>
    </xf>
    <xf numFmtId="0" fontId="6" fillId="2" borderId="5" xfId="21" applyFont="1" applyFill="1" applyBorder="1" applyAlignment="1">
      <alignment vertical="center"/>
    </xf>
    <xf numFmtId="0" fontId="6" fillId="2" borderId="6" xfId="21" applyFont="1" applyFill="1" applyBorder="1" applyAlignment="1">
      <alignment vertical="center"/>
    </xf>
    <xf numFmtId="0" fontId="6" fillId="2" borderId="7" xfId="21" applyFont="1" applyFill="1" applyBorder="1" applyAlignment="1">
      <alignment vertical="center"/>
    </xf>
    <xf numFmtId="0" fontId="10" fillId="2" borderId="7" xfId="21" applyFont="1" applyFill="1" applyBorder="1" applyAlignment="1">
      <alignment vertical="center"/>
    </xf>
    <xf numFmtId="0" fontId="6" fillId="2" borderId="8" xfId="21" applyFont="1" applyFill="1" applyBorder="1" applyAlignment="1">
      <alignment horizontal="left" vertical="center"/>
    </xf>
    <xf numFmtId="37" fontId="6" fillId="2" borderId="0" xfId="20" applyNumberFormat="1" applyFont="1" applyFill="1" applyAlignment="1">
      <alignment vertical="center"/>
    </xf>
    <xf numFmtId="10" fontId="6" fillId="2" borderId="0" xfId="20" applyNumberFormat="1" applyFont="1" applyFill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9" fillId="0" borderId="0" xfId="21" applyFont="1" applyAlignment="1">
      <alignment horizontal="left" vertical="center"/>
    </xf>
    <xf numFmtId="0" fontId="11" fillId="0" borderId="0" xfId="20" applyFont="1" applyAlignment="1">
      <alignment vertical="center"/>
    </xf>
    <xf numFmtId="3" fontId="6" fillId="3" borderId="9" xfId="20" applyNumberFormat="1" applyFont="1" applyFill="1" applyBorder="1" applyAlignment="1">
      <alignment vertical="top"/>
    </xf>
    <xf numFmtId="3" fontId="6" fillId="3" borderId="0" xfId="20" applyNumberFormat="1" applyFont="1" applyFill="1" applyAlignment="1">
      <alignment vertical="top"/>
    </xf>
    <xf numFmtId="3" fontId="7" fillId="0" borderId="0" xfId="20" applyNumberFormat="1" applyFont="1" applyAlignment="1">
      <alignment horizontal="center" vertical="center"/>
    </xf>
    <xf numFmtId="3" fontId="6" fillId="0" borderId="0" xfId="20" applyNumberFormat="1" applyFont="1" applyAlignment="1">
      <alignment vertical="center"/>
    </xf>
    <xf numFmtId="3" fontId="6" fillId="2" borderId="10" xfId="20" applyNumberFormat="1" applyFont="1" applyFill="1" applyBorder="1" applyAlignment="1">
      <alignment horizontal="center" vertical="center"/>
    </xf>
    <xf numFmtId="3" fontId="6" fillId="2" borderId="11" xfId="20" applyNumberFormat="1" applyFont="1" applyFill="1" applyBorder="1" applyAlignment="1">
      <alignment horizontal="center" vertical="center" wrapText="1"/>
    </xf>
    <xf numFmtId="189" fontId="12" fillId="2" borderId="12" xfId="20" applyNumberFormat="1" applyFont="1" applyFill="1" applyBorder="1" applyAlignment="1">
      <alignment vertical="center"/>
    </xf>
    <xf numFmtId="189" fontId="12" fillId="2" borderId="13" xfId="20" applyNumberFormat="1" applyFont="1" applyFill="1" applyBorder="1" applyAlignment="1">
      <alignment vertical="center"/>
    </xf>
    <xf numFmtId="189" fontId="3" fillId="2" borderId="13" xfId="20" applyNumberFormat="1" applyFont="1" applyFill="1" applyBorder="1" applyAlignment="1">
      <alignment vertical="center"/>
    </xf>
    <xf numFmtId="190" fontId="3" fillId="2" borderId="13" xfId="22" applyNumberFormat="1" applyFont="1" applyFill="1" applyBorder="1" applyAlignment="1" applyProtection="1">
      <alignment vertical="center"/>
      <protection locked="0"/>
    </xf>
    <xf numFmtId="190" fontId="12" fillId="2" borderId="13" xfId="22" applyNumberFormat="1" applyFont="1" applyFill="1" applyBorder="1" applyAlignment="1" applyProtection="1">
      <alignment vertical="center"/>
      <protection locked="0"/>
    </xf>
    <xf numFmtId="190" fontId="3" fillId="2" borderId="9" xfId="22" applyNumberFormat="1" applyFont="1" applyFill="1" applyBorder="1" applyAlignment="1" applyProtection="1">
      <alignment vertical="center"/>
      <protection locked="0"/>
    </xf>
    <xf numFmtId="37" fontId="6" fillId="2" borderId="0" xfId="20" applyNumberFormat="1" applyFont="1" applyFill="1" applyAlignment="1">
      <alignment horizontal="left" vertical="center"/>
    </xf>
    <xf numFmtId="0" fontId="2" fillId="0" borderId="0" xfId="20" applyFont="1" applyAlignment="1">
      <alignment vertical="center"/>
    </xf>
    <xf numFmtId="0" fontId="6" fillId="0" borderId="0" xfId="20" applyFont="1" applyAlignment="1">
      <alignment vertical="center"/>
    </xf>
    <xf numFmtId="3" fontId="6" fillId="3" borderId="14" xfId="20" applyNumberFormat="1" applyFont="1" applyFill="1" applyBorder="1" applyAlignment="1">
      <alignment vertical="top" wrapText="1"/>
    </xf>
    <xf numFmtId="3" fontId="6" fillId="3" borderId="0" xfId="20" applyNumberFormat="1" applyFont="1" applyFill="1" applyAlignment="1">
      <alignment vertical="top" wrapText="1"/>
    </xf>
    <xf numFmtId="3" fontId="6" fillId="0" borderId="10" xfId="20" applyNumberFormat="1" applyFont="1" applyBorder="1" applyAlignment="1">
      <alignment horizontal="center" vertical="center"/>
    </xf>
    <xf numFmtId="3" fontId="6" fillId="2" borderId="15" xfId="20" applyNumberFormat="1" applyFont="1" applyFill="1" applyBorder="1" applyAlignment="1">
      <alignment horizontal="center" vertical="center"/>
    </xf>
    <xf numFmtId="189" fontId="12" fillId="2" borderId="16" xfId="20" applyNumberFormat="1" applyFont="1" applyFill="1" applyBorder="1" applyAlignment="1">
      <alignment vertical="center"/>
    </xf>
    <xf numFmtId="189" fontId="12" fillId="2" borderId="17" xfId="20" applyNumberFormat="1" applyFont="1" applyFill="1" applyBorder="1" applyAlignment="1">
      <alignment vertical="center"/>
    </xf>
    <xf numFmtId="189" fontId="3" fillId="2" borderId="17" xfId="20" applyNumberFormat="1" applyFont="1" applyFill="1" applyBorder="1" applyAlignment="1">
      <alignment vertical="center"/>
    </xf>
    <xf numFmtId="190" fontId="3" fillId="2" borderId="17" xfId="22" applyNumberFormat="1" applyFont="1" applyFill="1" applyBorder="1" applyAlignment="1" applyProtection="1">
      <alignment vertical="center"/>
      <protection locked="0"/>
    </xf>
    <xf numFmtId="190" fontId="3" fillId="4" borderId="18" xfId="22" applyNumberFormat="1" applyFont="1" applyFill="1" applyBorder="1" applyAlignment="1" applyProtection="1">
      <alignment vertical="center"/>
      <protection locked="0"/>
    </xf>
    <xf numFmtId="190" fontId="12" fillId="2" borderId="18" xfId="22" applyNumberFormat="1" applyFont="1" applyFill="1" applyBorder="1" applyAlignment="1" applyProtection="1">
      <alignment vertical="center"/>
      <protection locked="0"/>
    </xf>
    <xf numFmtId="190" fontId="3" fillId="2" borderId="19" xfId="22" applyNumberFormat="1" applyFont="1" applyFill="1" applyBorder="1" applyAlignment="1" applyProtection="1">
      <alignment vertical="center"/>
      <protection locked="0"/>
    </xf>
    <xf numFmtId="191" fontId="6" fillId="0" borderId="0" xfId="20" applyNumberFormat="1" applyFont="1" applyAlignment="1">
      <alignment vertical="center"/>
    </xf>
    <xf numFmtId="49" fontId="6" fillId="2" borderId="14" xfId="20" applyNumberFormat="1" applyFont="1" applyFill="1" applyBorder="1" applyAlignment="1">
      <alignment horizontal="center" vertical="center"/>
    </xf>
    <xf numFmtId="191" fontId="6" fillId="2" borderId="15" xfId="20" applyNumberFormat="1" applyFont="1" applyFill="1" applyBorder="1" applyAlignment="1">
      <alignment horizontal="center" vertical="center"/>
    </xf>
    <xf numFmtId="37" fontId="13" fillId="2" borderId="0" xfId="20" applyNumberFormat="1" applyFont="1" applyFill="1" applyAlignment="1">
      <alignment vertical="center"/>
    </xf>
    <xf numFmtId="3" fontId="14" fillId="0" borderId="0" xfId="20" applyNumberFormat="1" applyFont="1" applyAlignment="1">
      <alignment vertical="center"/>
    </xf>
    <xf numFmtId="3" fontId="6" fillId="0" borderId="14" xfId="20" applyNumberFormat="1" applyFont="1" applyBorder="1" applyAlignment="1">
      <alignment horizontal="center" vertical="center"/>
    </xf>
    <xf numFmtId="3" fontId="6" fillId="2" borderId="20" xfId="20" applyNumberFormat="1" applyFont="1" applyFill="1" applyBorder="1" applyAlignment="1">
      <alignment horizontal="center" vertical="center" wrapText="1"/>
    </xf>
    <xf numFmtId="3" fontId="6" fillId="0" borderId="21" xfId="20" applyNumberFormat="1" applyFont="1" applyBorder="1" applyAlignment="1">
      <alignment horizontal="center" vertical="center" wrapText="1"/>
    </xf>
    <xf numFmtId="192" fontId="6" fillId="2" borderId="0" xfId="20" applyNumberFormat="1" applyFont="1" applyFill="1" applyAlignment="1">
      <alignment horizontal="left" vertical="center"/>
    </xf>
    <xf numFmtId="49" fontId="6" fillId="0" borderId="0" xfId="20" applyNumberFormat="1" applyFont="1" applyAlignment="1">
      <alignment horizontal="right" vertical="center"/>
    </xf>
    <xf numFmtId="49" fontId="6" fillId="3" borderId="14" xfId="20" applyNumberFormat="1" applyFont="1" applyFill="1" applyBorder="1" applyAlignment="1">
      <alignment horizontal="right" vertical="top" wrapText="1"/>
    </xf>
    <xf numFmtId="49" fontId="6" fillId="3" borderId="0" xfId="20" applyNumberFormat="1" applyFont="1" applyFill="1" applyAlignment="1">
      <alignment horizontal="right" vertical="top" wrapText="1"/>
    </xf>
    <xf numFmtId="190" fontId="12" fillId="2" borderId="17" xfId="22" applyNumberFormat="1" applyFont="1" applyFill="1" applyBorder="1" applyAlignment="1" applyProtection="1">
      <alignment vertical="center"/>
      <protection locked="0"/>
    </xf>
    <xf numFmtId="3" fontId="6" fillId="2" borderId="22" xfId="20" applyNumberFormat="1" applyFont="1" applyFill="1" applyBorder="1" applyAlignment="1">
      <alignment horizontal="center" vertical="center" wrapText="1"/>
    </xf>
    <xf numFmtId="3" fontId="6" fillId="2" borderId="23" xfId="20" applyNumberFormat="1" applyFont="1" applyFill="1" applyBorder="1" applyAlignment="1">
      <alignment horizontal="center" vertical="center" wrapText="1"/>
    </xf>
    <xf numFmtId="49" fontId="6" fillId="0" borderId="24" xfId="20" applyNumberFormat="1" applyFont="1" applyBorder="1" applyAlignment="1">
      <alignment horizontal="right" vertical="center"/>
    </xf>
    <xf numFmtId="49" fontId="6" fillId="3" borderId="3" xfId="20" applyNumberFormat="1" applyFont="1" applyFill="1" applyBorder="1" applyAlignment="1">
      <alignment horizontal="right" vertical="top" wrapText="1"/>
    </xf>
    <xf numFmtId="3" fontId="6" fillId="0" borderId="22" xfId="20" applyNumberFormat="1" applyFont="1" applyBorder="1" applyAlignment="1">
      <alignment horizontal="center" vertical="center" wrapText="1"/>
    </xf>
    <xf numFmtId="3" fontId="6" fillId="2" borderId="15" xfId="20" applyNumberFormat="1" applyFont="1" applyFill="1" applyBorder="1" applyAlignment="1">
      <alignment horizontal="center" vertical="center" wrapText="1"/>
    </xf>
    <xf numFmtId="193" fontId="12" fillId="2" borderId="16" xfId="20" applyNumberFormat="1" applyFont="1" applyFill="1" applyBorder="1" applyAlignment="1">
      <alignment vertical="center"/>
    </xf>
    <xf numFmtId="193" fontId="12" fillId="2" borderId="17" xfId="20" applyNumberFormat="1" applyFont="1" applyFill="1" applyBorder="1" applyAlignment="1">
      <alignment vertical="center"/>
    </xf>
    <xf numFmtId="193" fontId="3" fillId="2" borderId="17" xfId="20" applyNumberFormat="1" applyFont="1" applyFill="1" applyBorder="1" applyAlignment="1">
      <alignment vertical="center"/>
    </xf>
    <xf numFmtId="49" fontId="4" fillId="2" borderId="18" xfId="23" applyNumberFormat="1" applyFont="1" applyFill="1" applyBorder="1" applyAlignment="1">
      <alignment horizontal="right" vertical="center"/>
    </xf>
    <xf numFmtId="0" fontId="6" fillId="2" borderId="18" xfId="20" applyFont="1" applyFill="1" applyBorder="1" applyAlignment="1">
      <alignment horizontal="right" vertical="center"/>
    </xf>
    <xf numFmtId="193" fontId="3" fillId="2" borderId="25" xfId="22" applyNumberFormat="1" applyFont="1" applyFill="1" applyBorder="1" applyAlignment="1" applyProtection="1">
      <alignment vertical="center"/>
      <protection locked="0"/>
    </xf>
    <xf numFmtId="2" fontId="6" fillId="2" borderId="0" xfId="20" applyNumberFormat="1" applyFont="1" applyFill="1" applyAlignment="1">
      <alignment horizontal="left" vertical="center"/>
    </xf>
    <xf numFmtId="189" fontId="12" fillId="2" borderId="22" xfId="22" applyNumberFormat="1" applyFont="1" applyFill="1" applyBorder="1" applyAlignment="1" applyProtection="1">
      <alignment vertical="center"/>
      <protection locked="0"/>
    </xf>
    <xf numFmtId="189" fontId="12" fillId="2" borderId="18" xfId="22" applyNumberFormat="1" applyFont="1" applyFill="1" applyBorder="1" applyAlignment="1" applyProtection="1">
      <alignment vertical="center"/>
      <protection locked="0"/>
    </xf>
    <xf numFmtId="3" fontId="15" fillId="2" borderId="26" xfId="20" applyNumberFormat="1" applyFont="1" applyFill="1" applyBorder="1" applyAlignment="1">
      <alignment horizontal="center" vertical="center"/>
    </xf>
    <xf numFmtId="3" fontId="6" fillId="2" borderId="26" xfId="20" applyNumberFormat="1" applyFont="1" applyFill="1" applyBorder="1" applyAlignment="1">
      <alignment horizontal="center" vertical="center"/>
    </xf>
    <xf numFmtId="3" fontId="6" fillId="0" borderId="0" xfId="20" applyNumberFormat="1" applyFont="1" applyAlignment="1">
      <alignment horizontal="center" vertical="center"/>
    </xf>
    <xf numFmtId="193" fontId="3" fillId="2" borderId="22" xfId="22" applyNumberFormat="1" applyFont="1" applyFill="1" applyBorder="1" applyAlignment="1" applyProtection="1">
      <alignment vertical="center"/>
      <protection locked="0"/>
    </xf>
    <xf numFmtId="193" fontId="3" fillId="2" borderId="18" xfId="22" applyNumberFormat="1" applyFont="1" applyFill="1" applyBorder="1" applyAlignment="1" applyProtection="1">
      <alignment vertical="center"/>
      <protection locked="0"/>
    </xf>
    <xf numFmtId="193" fontId="12" fillId="2" borderId="18" xfId="22" applyNumberFormat="1" applyFont="1" applyFill="1" applyBorder="1" applyAlignment="1" applyProtection="1">
      <alignment vertical="center"/>
      <protection locked="0"/>
    </xf>
    <xf numFmtId="0" fontId="6" fillId="2" borderId="0" xfId="24" applyFont="1" applyFill="1" applyAlignment="1">
      <alignment horizontal="center"/>
    </xf>
    <xf numFmtId="194" fontId="6" fillId="2" borderId="0" xfId="24" applyNumberFormat="1" applyFont="1" applyFill="1" applyAlignment="1">
      <alignment horizontal="center" vertical="center"/>
    </xf>
    <xf numFmtId="2" fontId="6" fillId="2" borderId="0" xfId="20" applyNumberFormat="1" applyFont="1" applyFill="1" applyAlignment="1">
      <alignment vertical="center"/>
    </xf>
    <xf numFmtId="3" fontId="15" fillId="0" borderId="27" xfId="20" applyNumberFormat="1" applyFont="1" applyBorder="1" applyAlignment="1">
      <alignment horizontal="center" vertical="center"/>
    </xf>
    <xf numFmtId="3" fontId="6" fillId="0" borderId="27" xfId="20" applyNumberFormat="1" applyFont="1" applyBorder="1" applyAlignment="1">
      <alignment horizontal="center" vertical="center"/>
    </xf>
    <xf numFmtId="3" fontId="6" fillId="2" borderId="16" xfId="20" applyNumberFormat="1" applyFont="1" applyFill="1" applyBorder="1" applyAlignment="1">
      <alignment horizontal="center" vertical="center" wrapText="1"/>
    </xf>
    <xf numFmtId="189" fontId="12" fillId="2" borderId="16" xfId="22" applyNumberFormat="1" applyFont="1" applyFill="1" applyBorder="1" applyAlignment="1" applyProtection="1">
      <alignment vertical="center"/>
      <protection locked="0"/>
    </xf>
    <xf numFmtId="189" fontId="12" fillId="2" borderId="28" xfId="22" applyNumberFormat="1" applyFont="1" applyFill="1" applyBorder="1" applyAlignment="1" applyProtection="1">
      <alignment vertical="center"/>
      <protection locked="0"/>
    </xf>
    <xf numFmtId="190" fontId="3" fillId="4" borderId="28" xfId="22" applyNumberFormat="1" applyFont="1" applyFill="1" applyBorder="1" applyAlignment="1" applyProtection="1">
      <alignment vertical="center"/>
      <protection locked="0"/>
    </xf>
    <xf numFmtId="190" fontId="12" fillId="2" borderId="28" xfId="22" applyNumberFormat="1" applyFont="1" applyFill="1" applyBorder="1" applyAlignment="1" applyProtection="1">
      <alignment vertical="center"/>
      <protection locked="0"/>
    </xf>
    <xf numFmtId="194" fontId="6" fillId="2" borderId="0" xfId="24" applyNumberFormat="1" applyFont="1" applyFill="1" applyAlignment="1">
      <alignment horizontal="center"/>
    </xf>
    <xf numFmtId="3" fontId="15" fillId="0" borderId="29" xfId="20" applyNumberFormat="1" applyFont="1" applyBorder="1" applyAlignment="1">
      <alignment horizontal="center" vertical="center"/>
    </xf>
    <xf numFmtId="3" fontId="6" fillId="0" borderId="29" xfId="20" applyNumberFormat="1" applyFont="1" applyBorder="1" applyAlignment="1">
      <alignment horizontal="center" vertical="center"/>
    </xf>
    <xf numFmtId="3" fontId="6" fillId="2" borderId="0" xfId="20" applyNumberFormat="1" applyFont="1" applyFill="1" applyAlignment="1">
      <alignment horizontal="right" vertical="center"/>
    </xf>
    <xf numFmtId="3" fontId="6" fillId="0" borderId="16" xfId="20" applyNumberFormat="1" applyFont="1" applyBorder="1" applyAlignment="1">
      <alignment horizontal="center" vertical="center" wrapText="1"/>
    </xf>
    <xf numFmtId="3" fontId="15" fillId="2" borderId="30" xfId="20" applyNumberFormat="1" applyFont="1" applyFill="1" applyBorder="1" applyAlignment="1">
      <alignment horizontal="center" vertical="center" wrapText="1"/>
    </xf>
    <xf numFmtId="193" fontId="3" fillId="2" borderId="17" xfId="20" applyNumberFormat="1" applyFont="1" applyFill="1" applyBorder="1" applyAlignment="1">
      <alignment horizontal="right" vertical="center"/>
    </xf>
    <xf numFmtId="49" fontId="4" fillId="2" borderId="28" xfId="23" applyNumberFormat="1" applyFont="1" applyFill="1" applyBorder="1" applyAlignment="1">
      <alignment horizontal="right" vertical="center"/>
    </xf>
    <xf numFmtId="0" fontId="6" fillId="2" borderId="28" xfId="20" applyFont="1" applyFill="1" applyBorder="1" applyAlignment="1">
      <alignment horizontal="right" vertical="center"/>
    </xf>
    <xf numFmtId="193" fontId="12" fillId="2" borderId="17" xfId="20" applyNumberFormat="1" applyFont="1" applyFill="1" applyBorder="1" applyAlignment="1">
      <alignment horizontal="right" vertical="center"/>
    </xf>
    <xf numFmtId="193" fontId="3" fillId="2" borderId="30" xfId="20" applyNumberFormat="1" applyFont="1" applyFill="1" applyBorder="1" applyAlignment="1">
      <alignment horizontal="right" vertical="center"/>
    </xf>
    <xf numFmtId="2" fontId="10" fillId="2" borderId="0" xfId="20" applyNumberFormat="1" applyFont="1" applyFill="1" applyAlignment="1">
      <alignment horizontal="left" vertical="center"/>
    </xf>
    <xf numFmtId="193" fontId="16" fillId="2" borderId="0" xfId="20" applyNumberFormat="1" applyFont="1" applyFill="1" applyAlignment="1">
      <alignment horizontal="right" vertical="center"/>
    </xf>
    <xf numFmtId="0" fontId="10" fillId="2" borderId="0" xfId="20" applyFont="1" applyFill="1" applyAlignment="1">
      <alignment vertical="center"/>
    </xf>
    <xf numFmtId="0" fontId="6" fillId="3" borderId="0" xfId="20" applyFont="1" applyFill="1" applyAlignment="1">
      <alignment vertical="center"/>
    </xf>
    <xf numFmtId="0" fontId="13" fillId="2" borderId="0" xfId="20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 5" xfId="21"/>
    <cellStyle name="千分位" xfId="22"/>
    <cellStyle name="一般 2 2" xfId="23"/>
    <cellStyle name="一般_成本計算表(85年度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L18" sqref="L18"/>
    </sheetView>
  </sheetViews>
  <sheetFormatPr defaultColWidth="9.28125" defaultRowHeight="16.5" customHeight="1"/>
  <cols>
    <col min="1" max="1" width="27.00390625" style="21" customWidth="1"/>
    <col min="2" max="2" width="20.57421875" style="21" customWidth="1"/>
    <col min="3" max="3" width="19.8515625" style="21" customWidth="1"/>
    <col min="4" max="4" width="17.00390625" style="109" customWidth="1"/>
    <col min="5" max="5" width="18.421875" style="21" customWidth="1"/>
    <col min="6" max="6" width="20.421875" style="21" customWidth="1"/>
    <col min="7" max="7" width="21.140625" style="21" customWidth="1"/>
    <col min="8" max="8" width="14.00390625" style="21" customWidth="1"/>
    <col min="9" max="9" width="20.8515625" style="21" customWidth="1"/>
    <col min="10" max="10" width="16.00390625" style="21" customWidth="1"/>
    <col min="11" max="11" width="19.57421875" style="21" customWidth="1"/>
    <col min="12" max="12" width="12.00390625" style="21" customWidth="1"/>
    <col min="13" max="13" width="12.57421875" style="21" customWidth="1"/>
    <col min="14" max="14" width="11.00390625" style="21" customWidth="1"/>
    <col min="15" max="17" width="17.00390625" style="21" customWidth="1"/>
    <col min="18" max="18" width="11.57421875" style="21" customWidth="1"/>
    <col min="19" max="19" width="2.421875" style="21" customWidth="1"/>
    <col min="20" max="23" width="17.00390625" style="21" customWidth="1"/>
    <col min="24" max="24" width="9.28125" style="21" hidden="1" customWidth="1"/>
    <col min="25" max="16384" width="9.00390625" style="21" bestFit="1" customWidth="1"/>
  </cols>
  <sheetData>
    <row r="1" spans="1:12" s="38" customFormat="1" ht="20.1" customHeight="1">
      <c r="A1" s="6" t="s">
        <v>0</v>
      </c>
      <c r="B1" s="21" t="s">
        <v>31</v>
      </c>
      <c r="C1" s="38"/>
      <c r="D1" s="50"/>
      <c r="E1" s="54"/>
      <c r="F1" s="59"/>
      <c r="G1" s="59"/>
      <c r="H1" s="65"/>
      <c r="I1" s="6" t="s">
        <v>49</v>
      </c>
      <c r="J1" s="78" t="s">
        <v>53</v>
      </c>
      <c r="K1" s="87"/>
      <c r="L1" s="95"/>
    </row>
    <row r="2" spans="1:12" s="38" customFormat="1" ht="20.1" customHeight="1">
      <c r="A2" s="6" t="s">
        <v>1</v>
      </c>
      <c r="B2" s="24" t="s">
        <v>32</v>
      </c>
      <c r="C2" s="39"/>
      <c r="D2" s="39"/>
      <c r="E2" s="39"/>
      <c r="F2" s="60"/>
      <c r="G2" s="60"/>
      <c r="H2" s="66"/>
      <c r="I2" s="6" t="s">
        <v>50</v>
      </c>
      <c r="J2" s="79" t="s">
        <v>54</v>
      </c>
      <c r="K2" s="88"/>
      <c r="L2" s="96"/>
    </row>
    <row r="3" spans="1:12" s="38" customFormat="1" ht="20.1" customHeight="1">
      <c r="A3" s="7"/>
      <c r="B3" s="25"/>
      <c r="C3" s="40"/>
      <c r="D3" s="40"/>
      <c r="E3" s="40"/>
      <c r="F3" s="61"/>
      <c r="G3" s="61"/>
      <c r="H3" s="61"/>
      <c r="I3" s="7"/>
      <c r="J3" s="80"/>
      <c r="K3" s="7"/>
      <c r="L3" s="7"/>
    </row>
    <row r="4" spans="1:12" s="38" customFormat="1" ht="27.95" customHeight="1">
      <c r="A4" s="8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s="38" customFormat="1" ht="21" customHeight="1">
      <c r="B5" s="27"/>
      <c r="C5" s="27"/>
      <c r="D5" s="51" t="s">
        <v>38</v>
      </c>
      <c r="E5" s="55"/>
      <c r="F5" s="55"/>
      <c r="G5" s="55"/>
      <c r="H5" s="27"/>
      <c r="I5" s="27"/>
      <c r="J5" s="27"/>
      <c r="K5" s="27"/>
      <c r="L5" s="97" t="s">
        <v>59</v>
      </c>
    </row>
    <row r="6" spans="1:12" s="38" customFormat="1" ht="36.75" customHeight="1">
      <c r="A6" s="9" t="s">
        <v>3</v>
      </c>
      <c r="B6" s="28" t="s">
        <v>33</v>
      </c>
      <c r="C6" s="41"/>
      <c r="D6" s="41"/>
      <c r="E6" s="56" t="s">
        <v>40</v>
      </c>
      <c r="F6" s="56" t="s">
        <v>43</v>
      </c>
      <c r="G6" s="63" t="s">
        <v>44</v>
      </c>
      <c r="H6" s="67"/>
      <c r="I6" s="63" t="s">
        <v>51</v>
      </c>
      <c r="J6" s="67"/>
      <c r="K6" s="89" t="s">
        <v>57</v>
      </c>
      <c r="L6" s="98"/>
    </row>
    <row r="7" spans="1:12" s="38" customFormat="1" ht="44.25" customHeight="1">
      <c r="A7" s="10"/>
      <c r="B7" s="29" t="s">
        <v>34</v>
      </c>
      <c r="C7" s="42" t="s">
        <v>36</v>
      </c>
      <c r="D7" s="52" t="s">
        <v>39</v>
      </c>
      <c r="E7" s="57"/>
      <c r="F7" s="57"/>
      <c r="G7" s="64" t="s">
        <v>45</v>
      </c>
      <c r="H7" s="68" t="s">
        <v>46</v>
      </c>
      <c r="I7" s="64" t="s">
        <v>52</v>
      </c>
      <c r="J7" s="68" t="s">
        <v>55</v>
      </c>
      <c r="K7" s="64" t="s">
        <v>58</v>
      </c>
      <c r="L7" s="99" t="s">
        <v>60</v>
      </c>
    </row>
    <row r="8" spans="1:13" s="107" customFormat="1" ht="19.9" customHeight="1">
      <c r="A8" s="11" t="s">
        <v>4</v>
      </c>
      <c r="B8" s="30">
        <f>C8+D8</f>
        <v>28364954342</v>
      </c>
      <c r="C8" s="43">
        <f>C9+C30</f>
        <v>27425747462</v>
      </c>
      <c r="D8" s="43">
        <f>D9+D30</f>
        <v>939206880</v>
      </c>
      <c r="E8" s="43">
        <f>E9+E30</f>
        <v>89263441</v>
      </c>
      <c r="F8" s="43">
        <f>B8-E8</f>
        <v>28275690901</v>
      </c>
      <c r="G8" s="43">
        <f>G9+G30</f>
        <v>43083897000</v>
      </c>
      <c r="H8" s="69">
        <f>F8/G8*100</f>
        <v>65.6293716907735</v>
      </c>
      <c r="I8" s="76">
        <f>I9+I30</f>
        <v>25811306000</v>
      </c>
      <c r="J8" s="81">
        <f>F8/I8*100</f>
        <v>109.547695498244</v>
      </c>
      <c r="K8" s="90">
        <f>K9+K30</f>
        <v>28129943065</v>
      </c>
      <c r="L8" s="69">
        <f>(+F8-K8)/+K8*100</f>
        <v>0.518123466027712</v>
      </c>
      <c r="M8" s="105"/>
    </row>
    <row r="9" spans="1:13" s="107" customFormat="1" ht="19.9" customHeight="1">
      <c r="A9" s="12" t="s">
        <v>5</v>
      </c>
      <c r="B9" s="31">
        <f>C9+D9</f>
        <v>28307312100</v>
      </c>
      <c r="C9" s="44">
        <f>SUM(C10:C18)+C26</f>
        <v>27400712784</v>
      </c>
      <c r="D9" s="44">
        <f>SUM(D10:D18)+D26</f>
        <v>906599316</v>
      </c>
      <c r="E9" s="44">
        <f>SUM(E10:E18)+E26</f>
        <v>88767606</v>
      </c>
      <c r="F9" s="44">
        <f>B9-E9</f>
        <v>28218544494</v>
      </c>
      <c r="G9" s="44">
        <f>SUM(G10:G18)+G26</f>
        <v>43024577000</v>
      </c>
      <c r="H9" s="70">
        <f>F9/G9*100</f>
        <v>65.5870352752103</v>
      </c>
      <c r="I9" s="77">
        <f>SUM(I10:I26)</f>
        <v>25788193000</v>
      </c>
      <c r="J9" s="82">
        <f>F9/I9*100</f>
        <v>109.424279917558</v>
      </c>
      <c r="K9" s="91">
        <f>SUM(K10:K26)</f>
        <v>28080121067</v>
      </c>
      <c r="L9" s="70">
        <f>(+F9-K9)/+K9*100</f>
        <v>0.492958796971415</v>
      </c>
      <c r="M9" s="105" t="s">
        <v>35</v>
      </c>
    </row>
    <row r="10" spans="1:13" ht="19.9" customHeight="1">
      <c r="A10" s="13" t="s">
        <v>6</v>
      </c>
      <c r="B10" s="32">
        <v>130333208</v>
      </c>
      <c r="C10" s="45">
        <v>41152399</v>
      </c>
      <c r="D10" s="45">
        <v>89180809</v>
      </c>
      <c r="E10" s="45">
        <v>3101978</v>
      </c>
      <c r="F10" s="45">
        <v>127231230</v>
      </c>
      <c r="G10" s="45">
        <v>8112241000</v>
      </c>
      <c r="H10" s="71">
        <f>F10/G10*100</f>
        <v>1.56838572719918</v>
      </c>
      <c r="I10" s="45">
        <v>73010000</v>
      </c>
      <c r="J10" s="82">
        <f>F10/I10*100</f>
        <v>174.265484180249</v>
      </c>
      <c r="K10" s="45">
        <v>288060350</v>
      </c>
      <c r="L10" s="100">
        <f>(+F10-K10)/+K10*100</f>
        <v>-55.831744979828</v>
      </c>
      <c r="M10" s="75" t="s">
        <v>35</v>
      </c>
    </row>
    <row r="11" spans="1:13" ht="19.9" customHeight="1">
      <c r="A11" s="13" t="s">
        <v>7</v>
      </c>
      <c r="B11" s="33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72" t="s">
        <v>47</v>
      </c>
      <c r="I11" s="47">
        <v>0</v>
      </c>
      <c r="J11" s="73" t="s">
        <v>47</v>
      </c>
      <c r="K11" s="92">
        <v>0</v>
      </c>
      <c r="L11" s="101" t="s">
        <v>47</v>
      </c>
      <c r="M11" s="75" t="s">
        <v>35</v>
      </c>
    </row>
    <row r="12" spans="1:13" ht="19.9" customHeight="1">
      <c r="A12" s="13" t="s">
        <v>8</v>
      </c>
      <c r="B12" s="32">
        <v>9084870640</v>
      </c>
      <c r="C12" s="45">
        <v>8487846678</v>
      </c>
      <c r="D12" s="45">
        <v>597023962</v>
      </c>
      <c r="E12" s="45">
        <v>78111322</v>
      </c>
      <c r="F12" s="46">
        <v>9006759318</v>
      </c>
      <c r="G12" s="45">
        <v>13360193000</v>
      </c>
      <c r="H12" s="71">
        <f>F12/G12*100</f>
        <v>67.4148892759259</v>
      </c>
      <c r="I12" s="45">
        <v>6488902000</v>
      </c>
      <c r="J12" s="82">
        <f>F12/I12*100</f>
        <v>138.802517251763</v>
      </c>
      <c r="K12" s="45">
        <v>8391579796</v>
      </c>
      <c r="L12" s="100">
        <f>(+F12-K12)/+K12*100</f>
        <v>7.33091428497452</v>
      </c>
      <c r="M12" s="75" t="s">
        <v>35</v>
      </c>
    </row>
    <row r="13" spans="1:13" ht="19.9" customHeight="1">
      <c r="A13" s="13" t="s">
        <v>9</v>
      </c>
      <c r="B13" s="32">
        <v>8607068211</v>
      </c>
      <c r="C13" s="45">
        <v>8564860226</v>
      </c>
      <c r="D13" s="45">
        <v>42207985</v>
      </c>
      <c r="E13" s="45">
        <v>2641574</v>
      </c>
      <c r="F13" s="46">
        <v>8604426637</v>
      </c>
      <c r="G13" s="45">
        <v>9287469000</v>
      </c>
      <c r="H13" s="71">
        <f>F13/G13*100</f>
        <v>92.6455489326532</v>
      </c>
      <c r="I13" s="45">
        <v>9028809000</v>
      </c>
      <c r="J13" s="82">
        <f>F13/I13*100</f>
        <v>95.2996861158543</v>
      </c>
      <c r="K13" s="45">
        <v>9012732197</v>
      </c>
      <c r="L13" s="100">
        <f>(+F13-K13)/+K13*100</f>
        <v>-4.53031945336076</v>
      </c>
      <c r="M13" s="75" t="s">
        <v>35</v>
      </c>
    </row>
    <row r="14" spans="1:13" ht="19.9" customHeight="1">
      <c r="A14" s="13" t="s">
        <v>10</v>
      </c>
      <c r="B14" s="32">
        <v>8870575138</v>
      </c>
      <c r="C14" s="45">
        <v>8782652034</v>
      </c>
      <c r="D14" s="45">
        <v>87923104</v>
      </c>
      <c r="E14" s="45">
        <v>3382540</v>
      </c>
      <c r="F14" s="46">
        <v>8867192598</v>
      </c>
      <c r="G14" s="45">
        <v>9083588000</v>
      </c>
      <c r="H14" s="71">
        <f>F14/G14*100</f>
        <v>97.6177320900067</v>
      </c>
      <c r="I14" s="45">
        <v>8744000000</v>
      </c>
      <c r="J14" s="82">
        <f>F14/I14*100</f>
        <v>101.408881495883</v>
      </c>
      <c r="K14" s="45">
        <v>8802854041</v>
      </c>
      <c r="L14" s="100">
        <f>(+F14-K14)/+K14*100</f>
        <v>0.730882923882845</v>
      </c>
      <c r="M14" s="75" t="s">
        <v>35</v>
      </c>
    </row>
    <row r="15" spans="1:13" ht="19.9" customHeight="1">
      <c r="A15" s="13" t="s">
        <v>11</v>
      </c>
      <c r="B15" s="32">
        <v>883814986</v>
      </c>
      <c r="C15" s="45">
        <v>828958418</v>
      </c>
      <c r="D15" s="45">
        <v>54856568</v>
      </c>
      <c r="E15" s="45">
        <v>1332215</v>
      </c>
      <c r="F15" s="46">
        <v>882482771</v>
      </c>
      <c r="G15" s="45">
        <v>1862812000</v>
      </c>
      <c r="H15" s="71">
        <f>F15/G15*100</f>
        <v>47.3736894007554</v>
      </c>
      <c r="I15" s="45">
        <v>869753000</v>
      </c>
      <c r="J15" s="82">
        <f>F15/I15*100</f>
        <v>101.463607598939</v>
      </c>
      <c r="K15" s="45">
        <v>844382596</v>
      </c>
      <c r="L15" s="100">
        <f>(+F15-K15)/+K15*100</f>
        <v>4.51219330910984</v>
      </c>
      <c r="M15" s="75" t="s">
        <v>35</v>
      </c>
    </row>
    <row r="16" spans="1:13" ht="19.9" customHeight="1">
      <c r="A16" s="13" t="s">
        <v>12</v>
      </c>
      <c r="B16" s="32">
        <v>647135959</v>
      </c>
      <c r="C16" s="45">
        <v>613265663</v>
      </c>
      <c r="D16" s="45">
        <v>33870296</v>
      </c>
      <c r="E16" s="45">
        <v>189977</v>
      </c>
      <c r="F16" s="46">
        <v>646945982</v>
      </c>
      <c r="G16" s="45">
        <v>1200000000</v>
      </c>
      <c r="H16" s="71">
        <f>F16/G16*100</f>
        <v>53.9121651666667</v>
      </c>
      <c r="I16" s="45">
        <v>532504000</v>
      </c>
      <c r="J16" s="82">
        <f>F16/I16*100</f>
        <v>121.491290581855</v>
      </c>
      <c r="K16" s="45">
        <v>636535834</v>
      </c>
      <c r="L16" s="100">
        <f>(+F16-K16)/+K16*100</f>
        <v>1.63543785659049</v>
      </c>
      <c r="M16" s="75" t="s">
        <v>35</v>
      </c>
    </row>
    <row r="17" spans="1:13" ht="19.9" customHeight="1">
      <c r="A17" s="13" t="s">
        <v>13</v>
      </c>
      <c r="B17" s="32">
        <v>83513958</v>
      </c>
      <c r="C17" s="45">
        <v>81977366</v>
      </c>
      <c r="D17" s="45">
        <v>1536592</v>
      </c>
      <c r="E17" s="45">
        <v>8000</v>
      </c>
      <c r="F17" s="46">
        <v>83505958</v>
      </c>
      <c r="G17" s="45">
        <v>118274000</v>
      </c>
      <c r="H17" s="71">
        <f>F17/G17*100</f>
        <v>70.6038165615435</v>
      </c>
      <c r="I17" s="45">
        <v>51215000</v>
      </c>
      <c r="J17" s="82">
        <f>F17/I17*100</f>
        <v>163.04980572098</v>
      </c>
      <c r="K17" s="45">
        <v>103976253</v>
      </c>
      <c r="L17" s="100">
        <f>(+F17-K17)/+K17*100</f>
        <v>-19.6874713305932</v>
      </c>
      <c r="M17" s="75" t="s">
        <v>35</v>
      </c>
    </row>
    <row r="18" spans="1:13" ht="19.9" customHeight="1">
      <c r="A18" s="14" t="s">
        <v>14</v>
      </c>
      <c r="B18" s="33">
        <v>0</v>
      </c>
      <c r="C18" s="47">
        <v>0</v>
      </c>
      <c r="D18" s="47">
        <v>0</v>
      </c>
      <c r="E18" s="47">
        <v>0</v>
      </c>
      <c r="F18" s="46">
        <v>0</v>
      </c>
      <c r="G18" s="46">
        <v>0</v>
      </c>
      <c r="H18" s="73" t="s">
        <v>47</v>
      </c>
      <c r="I18" s="47">
        <v>0</v>
      </c>
      <c r="J18" s="73" t="s">
        <v>47</v>
      </c>
      <c r="K18" s="92">
        <v>0</v>
      </c>
      <c r="L18" s="102" t="s">
        <v>47</v>
      </c>
      <c r="M18" s="75"/>
    </row>
    <row r="19" spans="1:13" ht="19.9" customHeight="1">
      <c r="A19" s="14" t="s">
        <v>15</v>
      </c>
      <c r="B19" s="33">
        <v>0</v>
      </c>
      <c r="C19" s="47">
        <v>0</v>
      </c>
      <c r="D19" s="47">
        <v>0</v>
      </c>
      <c r="E19" s="47">
        <v>0</v>
      </c>
      <c r="F19" s="46">
        <v>0</v>
      </c>
      <c r="G19" s="46">
        <v>0</v>
      </c>
      <c r="H19" s="73" t="s">
        <v>47</v>
      </c>
      <c r="I19" s="47">
        <v>0</v>
      </c>
      <c r="J19" s="73" t="s">
        <v>47</v>
      </c>
      <c r="K19" s="92">
        <v>0</v>
      </c>
      <c r="L19" s="102" t="s">
        <v>47</v>
      </c>
      <c r="M19" s="75"/>
    </row>
    <row r="20" spans="1:13" ht="19.9" customHeight="1">
      <c r="A20" s="14" t="s">
        <v>16</v>
      </c>
      <c r="B20" s="33">
        <v>0</v>
      </c>
      <c r="C20" s="47">
        <v>0</v>
      </c>
      <c r="D20" s="47">
        <v>0</v>
      </c>
      <c r="E20" s="47">
        <v>0</v>
      </c>
      <c r="F20" s="46">
        <v>0</v>
      </c>
      <c r="G20" s="46">
        <v>0</v>
      </c>
      <c r="H20" s="73" t="s">
        <v>47</v>
      </c>
      <c r="I20" s="47">
        <v>0</v>
      </c>
      <c r="J20" s="73" t="s">
        <v>47</v>
      </c>
      <c r="K20" s="92">
        <v>0</v>
      </c>
      <c r="L20" s="102" t="s">
        <v>47</v>
      </c>
      <c r="M20" s="75"/>
    </row>
    <row r="21" spans="1:13" ht="19.9" customHeight="1">
      <c r="A21" s="14" t="s">
        <v>17</v>
      </c>
      <c r="B21" s="33">
        <v>0</v>
      </c>
      <c r="C21" s="47">
        <v>0</v>
      </c>
      <c r="D21" s="47">
        <v>0</v>
      </c>
      <c r="E21" s="47">
        <v>0</v>
      </c>
      <c r="F21" s="46">
        <v>0</v>
      </c>
      <c r="G21" s="46">
        <v>0</v>
      </c>
      <c r="H21" s="73" t="s">
        <v>47</v>
      </c>
      <c r="I21" s="47">
        <v>0</v>
      </c>
      <c r="J21" s="73" t="s">
        <v>47</v>
      </c>
      <c r="K21" s="92">
        <v>0</v>
      </c>
      <c r="L21" s="102" t="s">
        <v>47</v>
      </c>
      <c r="M21" s="75"/>
    </row>
    <row r="22" spans="1:13" ht="19.9" customHeight="1">
      <c r="A22" s="14" t="s">
        <v>18</v>
      </c>
      <c r="B22" s="33">
        <v>0</v>
      </c>
      <c r="C22" s="47">
        <v>0</v>
      </c>
      <c r="D22" s="47">
        <v>0</v>
      </c>
      <c r="E22" s="47">
        <v>0</v>
      </c>
      <c r="F22" s="46">
        <v>0</v>
      </c>
      <c r="G22" s="46">
        <v>0</v>
      </c>
      <c r="H22" s="73" t="s">
        <v>47</v>
      </c>
      <c r="I22" s="47">
        <v>0</v>
      </c>
      <c r="J22" s="73" t="s">
        <v>47</v>
      </c>
      <c r="K22" s="92">
        <v>0</v>
      </c>
      <c r="L22" s="102" t="s">
        <v>47</v>
      </c>
      <c r="M22" s="75"/>
    </row>
    <row r="23" spans="1:13" ht="19.9" customHeight="1">
      <c r="A23" s="14" t="s">
        <v>19</v>
      </c>
      <c r="B23" s="33">
        <v>0</v>
      </c>
      <c r="C23" s="47">
        <v>0</v>
      </c>
      <c r="D23" s="47">
        <v>0</v>
      </c>
      <c r="E23" s="47">
        <v>0</v>
      </c>
      <c r="F23" s="46">
        <v>0</v>
      </c>
      <c r="G23" s="46">
        <v>0</v>
      </c>
      <c r="H23" s="73" t="s">
        <v>47</v>
      </c>
      <c r="I23" s="47">
        <v>0</v>
      </c>
      <c r="J23" s="73" t="s">
        <v>47</v>
      </c>
      <c r="K23" s="92">
        <v>0</v>
      </c>
      <c r="L23" s="102" t="s">
        <v>47</v>
      </c>
      <c r="M23" s="75"/>
    </row>
    <row r="24" spans="1:13" ht="19.9" customHeight="1">
      <c r="A24" s="14" t="s">
        <v>16</v>
      </c>
      <c r="B24" s="33">
        <v>0</v>
      </c>
      <c r="C24" s="47">
        <v>0</v>
      </c>
      <c r="D24" s="47">
        <v>0</v>
      </c>
      <c r="E24" s="47">
        <v>0</v>
      </c>
      <c r="F24" s="46">
        <v>0</v>
      </c>
      <c r="G24" s="46">
        <v>0</v>
      </c>
      <c r="H24" s="73" t="s">
        <v>47</v>
      </c>
      <c r="I24" s="47">
        <v>0</v>
      </c>
      <c r="J24" s="73" t="s">
        <v>47</v>
      </c>
      <c r="K24" s="92">
        <v>0</v>
      </c>
      <c r="L24" s="102" t="s">
        <v>47</v>
      </c>
      <c r="M24" s="75"/>
    </row>
    <row r="25" spans="1:13" ht="19.9" customHeight="1">
      <c r="A25" s="14" t="s">
        <v>20</v>
      </c>
      <c r="B25" s="33">
        <v>0</v>
      </c>
      <c r="C25" s="47">
        <v>0</v>
      </c>
      <c r="D25" s="47">
        <v>0</v>
      </c>
      <c r="E25" s="47">
        <v>0</v>
      </c>
      <c r="F25" s="46">
        <v>0</v>
      </c>
      <c r="G25" s="46">
        <v>0</v>
      </c>
      <c r="H25" s="73" t="s">
        <v>47</v>
      </c>
      <c r="I25" s="47">
        <v>0</v>
      </c>
      <c r="J25" s="73" t="s">
        <v>47</v>
      </c>
      <c r="K25" s="92">
        <v>0</v>
      </c>
      <c r="L25" s="102" t="s">
        <v>47</v>
      </c>
      <c r="M25" s="75"/>
    </row>
    <row r="26" spans="1:13" ht="19.9" customHeight="1">
      <c r="A26" s="14" t="s">
        <v>21</v>
      </c>
      <c r="B26" s="33">
        <v>0</v>
      </c>
      <c r="C26" s="47">
        <v>0</v>
      </c>
      <c r="D26" s="47">
        <v>0</v>
      </c>
      <c r="E26" s="47">
        <v>0</v>
      </c>
      <c r="F26" s="46">
        <v>0</v>
      </c>
      <c r="G26" s="46">
        <v>0</v>
      </c>
      <c r="H26" s="73" t="s">
        <v>47</v>
      </c>
      <c r="I26" s="47">
        <v>0</v>
      </c>
      <c r="J26" s="73" t="s">
        <v>47</v>
      </c>
      <c r="K26" s="92">
        <v>0</v>
      </c>
      <c r="L26" s="102" t="s">
        <v>47</v>
      </c>
      <c r="M26" s="75"/>
    </row>
    <row r="27" spans="1:13" ht="19.9" customHeight="1">
      <c r="A27" s="14" t="s">
        <v>22</v>
      </c>
      <c r="B27" s="33">
        <v>0</v>
      </c>
      <c r="C27" s="47">
        <v>0</v>
      </c>
      <c r="D27" s="47">
        <v>0</v>
      </c>
      <c r="E27" s="47">
        <v>0</v>
      </c>
      <c r="F27" s="46">
        <v>0</v>
      </c>
      <c r="G27" s="46">
        <v>0</v>
      </c>
      <c r="H27" s="73" t="s">
        <v>47</v>
      </c>
      <c r="I27" s="47">
        <v>0</v>
      </c>
      <c r="J27" s="73" t="s">
        <v>47</v>
      </c>
      <c r="K27" s="92">
        <v>0</v>
      </c>
      <c r="L27" s="102" t="s">
        <v>47</v>
      </c>
      <c r="M27" s="75"/>
    </row>
    <row r="28" spans="1:13" ht="19.9" customHeight="1">
      <c r="A28" s="15" t="s">
        <v>23</v>
      </c>
      <c r="B28" s="33">
        <v>0</v>
      </c>
      <c r="C28" s="47">
        <v>0</v>
      </c>
      <c r="D28" s="47">
        <v>0</v>
      </c>
      <c r="E28" s="47">
        <v>0</v>
      </c>
      <c r="F28" s="46">
        <v>0</v>
      </c>
      <c r="G28" s="46">
        <v>0</v>
      </c>
      <c r="H28" s="73" t="s">
        <v>47</v>
      </c>
      <c r="I28" s="47">
        <v>0</v>
      </c>
      <c r="J28" s="73" t="s">
        <v>47</v>
      </c>
      <c r="K28" s="92">
        <v>0</v>
      </c>
      <c r="L28" s="102" t="s">
        <v>47</v>
      </c>
      <c r="M28" s="75"/>
    </row>
    <row r="29" spans="1:13" ht="19.9" customHeight="1">
      <c r="A29" s="16" t="s">
        <v>24</v>
      </c>
      <c r="B29" s="33">
        <v>0</v>
      </c>
      <c r="C29" s="47">
        <v>0</v>
      </c>
      <c r="D29" s="47">
        <v>0</v>
      </c>
      <c r="E29" s="47">
        <v>0</v>
      </c>
      <c r="F29" s="46">
        <v>0</v>
      </c>
      <c r="G29" s="46">
        <v>0</v>
      </c>
      <c r="H29" s="73" t="s">
        <v>47</v>
      </c>
      <c r="I29" s="47">
        <v>0</v>
      </c>
      <c r="J29" s="73" t="s">
        <v>47</v>
      </c>
      <c r="K29" s="92">
        <v>0</v>
      </c>
      <c r="L29" s="102" t="s">
        <v>47</v>
      </c>
      <c r="M29" s="75"/>
    </row>
    <row r="30" spans="1:13" s="107" customFormat="1" ht="19.9" customHeight="1">
      <c r="A30" s="17" t="s">
        <v>25</v>
      </c>
      <c r="B30" s="34">
        <v>57642242</v>
      </c>
      <c r="C30" s="48">
        <v>25034678</v>
      </c>
      <c r="D30" s="48">
        <v>32607564</v>
      </c>
      <c r="E30" s="48">
        <v>495835</v>
      </c>
      <c r="F30" s="62">
        <v>57146407</v>
      </c>
      <c r="G30" s="48">
        <v>59320000</v>
      </c>
      <c r="H30" s="70">
        <f>F30/G30*100</f>
        <v>96.3358175994605</v>
      </c>
      <c r="I30" s="48">
        <f>SUM(I31:I32)</f>
        <v>23113000</v>
      </c>
      <c r="J30" s="83">
        <f>F30/I30*100</f>
        <v>247.247899450526</v>
      </c>
      <c r="K30" s="93">
        <f>SUM(K31:K32)</f>
        <v>49821998</v>
      </c>
      <c r="L30" s="103">
        <f>IF(K30=0,0,IF(F30=0,0,(F30-K30)/(K30)*100))</f>
        <v>14.7011546987738</v>
      </c>
      <c r="M30" s="105"/>
    </row>
    <row r="31" spans="1:14" s="107" customFormat="1" ht="19.9" customHeight="1">
      <c r="A31" s="16" t="s">
        <v>26</v>
      </c>
      <c r="B31" s="33">
        <v>24413920</v>
      </c>
      <c r="C31" s="46">
        <v>8703707</v>
      </c>
      <c r="D31" s="46">
        <v>15710213</v>
      </c>
      <c r="E31" s="46">
        <v>157680</v>
      </c>
      <c r="F31" s="46">
        <v>24256240</v>
      </c>
      <c r="G31" s="46">
        <v>15370000</v>
      </c>
      <c r="H31" s="71">
        <f>F31/G31*100</f>
        <v>157.815484710475</v>
      </c>
      <c r="I31" s="46">
        <v>6900000</v>
      </c>
      <c r="J31" s="82">
        <f>F31/I31*100</f>
        <v>351.539710144928</v>
      </c>
      <c r="K31" s="46">
        <v>20561200</v>
      </c>
      <c r="L31" s="100">
        <f>IF(K31=0,0,IF(F31=0,0,(F31-K31)/(K31)*100))</f>
        <v>17.9709355485088</v>
      </c>
      <c r="M31" s="106"/>
      <c r="N31" s="105"/>
    </row>
    <row r="32" spans="1:14" s="107" customFormat="1" ht="19.9" customHeight="1">
      <c r="A32" s="18" t="s">
        <v>27</v>
      </c>
      <c r="B32" s="35">
        <v>33228322</v>
      </c>
      <c r="C32" s="49">
        <v>16330971</v>
      </c>
      <c r="D32" s="49">
        <v>16897351</v>
      </c>
      <c r="E32" s="49">
        <v>338155</v>
      </c>
      <c r="F32" s="49">
        <v>32890167</v>
      </c>
      <c r="G32" s="49">
        <v>43950000</v>
      </c>
      <c r="H32" s="74">
        <f>F32/G32*100</f>
        <v>74.8354197952218</v>
      </c>
      <c r="I32" s="49">
        <v>16213000</v>
      </c>
      <c r="J32" s="74">
        <f>F32/I32*100</f>
        <v>202.862930981311</v>
      </c>
      <c r="K32" s="49">
        <v>29260798</v>
      </c>
      <c r="L32" s="104">
        <f>IF(K32=0,0,IF(F32=0,0,(F32-K32)/(K32)*100))</f>
        <v>12.4035202320866</v>
      </c>
      <c r="M32" s="106"/>
      <c r="N32" s="105"/>
    </row>
    <row r="33" spans="1:12" ht="16.5" customHeight="1">
      <c r="A33" s="19"/>
      <c r="B33" s="36" t="s">
        <v>35</v>
      </c>
      <c r="C33" s="19"/>
      <c r="D33" s="53"/>
      <c r="E33" s="19"/>
      <c r="F33" s="36" t="s">
        <v>35</v>
      </c>
      <c r="G33" s="19"/>
      <c r="H33" s="20" t="s">
        <v>35</v>
      </c>
      <c r="I33" s="36" t="s">
        <v>35</v>
      </c>
      <c r="J33" s="84"/>
      <c r="K33" s="84"/>
      <c r="L33" s="84"/>
    </row>
    <row r="34" spans="1:15" ht="16.5" customHeight="1">
      <c r="A34" s="20" t="s">
        <v>28</v>
      </c>
      <c r="B34" s="36" t="s">
        <v>35</v>
      </c>
      <c r="C34" s="19" t="s">
        <v>37</v>
      </c>
      <c r="E34" s="58" t="s">
        <v>41</v>
      </c>
      <c r="F34" s="58"/>
      <c r="H34" s="75" t="s">
        <v>48</v>
      </c>
      <c r="M34" s="94"/>
      <c r="N34" s="94"/>
      <c r="O34" s="94"/>
    </row>
    <row r="35" spans="5:12" ht="16.5" customHeight="1">
      <c r="E35" s="58" t="s">
        <v>42</v>
      </c>
      <c r="F35" s="58"/>
      <c r="J35" s="85" t="s">
        <v>56</v>
      </c>
      <c r="K35" s="94"/>
      <c r="L35" s="94"/>
    </row>
    <row r="36" spans="1:12" s="38" customFormat="1" ht="16.5">
      <c r="A36" s="21" t="s">
        <v>29</v>
      </c>
      <c r="B36" s="27"/>
      <c r="C36" s="27"/>
      <c r="D36" s="50"/>
      <c r="E36" s="27"/>
      <c r="F36" s="50"/>
      <c r="G36" s="38"/>
      <c r="H36" s="27"/>
      <c r="I36" s="27"/>
      <c r="J36" s="38"/>
      <c r="K36" s="38"/>
      <c r="L36" s="38"/>
    </row>
    <row r="37" spans="1:12" s="38" customFormat="1" ht="16.5">
      <c r="A37" s="21" t="s">
        <v>30</v>
      </c>
      <c r="B37" s="27"/>
      <c r="C37" s="27"/>
      <c r="D37" s="50"/>
      <c r="E37" s="27"/>
      <c r="F37" s="50"/>
      <c r="G37" s="38"/>
      <c r="H37" s="27"/>
      <c r="I37" s="27"/>
      <c r="J37" s="27"/>
      <c r="K37" s="27"/>
      <c r="L37" s="27"/>
    </row>
    <row r="38" ht="16.5" customHeight="1">
      <c r="A38" s="22"/>
    </row>
    <row r="39" spans="1:10" s="108" customFormat="1" ht="16.5">
      <c r="A39" s="23"/>
      <c r="B39" s="37"/>
      <c r="C39" s="37"/>
      <c r="D39" s="37"/>
      <c r="E39" s="37"/>
      <c r="F39" s="37"/>
      <c r="G39" s="37"/>
      <c r="H39" s="37"/>
      <c r="I39" s="37"/>
      <c r="J39" s="37"/>
    </row>
    <row r="40" s="108" customFormat="1" ht="16.5"/>
    <row r="41" s="108" customFormat="1" ht="16.5"/>
    <row r="42" s="108" customFormat="1" ht="16.5"/>
    <row r="43" ht="16.5" customHeight="1">
      <c r="J43" s="21"/>
    </row>
    <row r="44" ht="16.5" customHeight="1">
      <c r="J44" s="19"/>
    </row>
    <row r="45" ht="16.5" customHeight="1">
      <c r="J45" s="21"/>
    </row>
    <row r="46" ht="16.5" customHeight="1">
      <c r="J46" s="86"/>
    </row>
    <row r="47" ht="16.5" customHeight="1">
      <c r="J47" s="21"/>
    </row>
    <row r="48" ht="16.5" customHeight="1">
      <c r="J48" s="19"/>
    </row>
    <row r="49" ht="16.5" customHeight="1">
      <c r="J49" s="19"/>
    </row>
    <row r="50" ht="16.5" customHeight="1">
      <c r="J50" s="19" t="s">
        <v>35</v>
      </c>
    </row>
    <row r="51" ht="16.5" customHeight="1">
      <c r="J51" s="21" t="s">
        <v>35</v>
      </c>
    </row>
  </sheetData>
  <mergeCells count="16">
    <mergeCell ref="K6:L6"/>
    <mergeCell ref="J33:L33"/>
    <mergeCell ref="M34:O34"/>
    <mergeCell ref="J35:L35"/>
    <mergeCell ref="A6:A7"/>
    <mergeCell ref="B6:D6"/>
    <mergeCell ref="E6:E7"/>
    <mergeCell ref="F6:F7"/>
    <mergeCell ref="G6:H6"/>
    <mergeCell ref="I6:J6"/>
    <mergeCell ref="D5:G5"/>
    <mergeCell ref="F1:H1"/>
    <mergeCell ref="J1:L1"/>
    <mergeCell ref="F2:H2"/>
    <mergeCell ref="J2:L2"/>
    <mergeCell ref="A4:L4"/>
  </mergeCells>
  <printOptions horizontalCentered="1" verticalCentered="1"/>
  <pageMargins left="0" right="0" top="0" bottom="0" header="0.511805555555556" footer="0.511805555555556"/>
  <pageSetup fitToHeight="0" fitToWidth="0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