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2" r:id="rId4"/>
  </sheets>
  <definedNames>
    <definedName name="_xlnm.Print_Area" localSheetId="0" hidden="false">'12'!$A$1:$L$38</definedName>
  </definedNames>
</workbook>
</file>

<file path=xl/sharedStrings.xml><?xml version="1.0" encoding="utf-8"?>
<sst xmlns="http://schemas.openxmlformats.org/spreadsheetml/2006/main" count="59">
  <si>
    <t>公　　開　　類</t>
  </si>
  <si>
    <t>月　　　　　報</t>
  </si>
  <si>
    <t>臺中市各項稅捐實徵淨額與預算數及上年同期比較－本月數</t>
  </si>
  <si>
    <t xml:space="preserve">　稅　　目　　別</t>
  </si>
  <si>
    <t>總           計</t>
  </si>
  <si>
    <t>一.稅 捐 收 入</t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</si>
  <si>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</si>
  <si>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</si>
  <si>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</si>
  <si>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</si>
  <si>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</si>
  <si>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</si>
  <si>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</si>
  <si>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</si>
  <si>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9.特別及臨時稅課</t>
  </si>
  <si>
    <t xml:space="preserve">    (1)特別稅</t>
  </si>
  <si>
    <t xml:space="preserve">       營建剩餘土石方</t>
  </si>
  <si>
    <t xml:space="preserve">       土石採取 </t>
  </si>
  <si>
    <t xml:space="preserve">       礦石開採</t>
  </si>
  <si>
    <t xml:space="preserve">   （2)臨時稅</t>
  </si>
  <si>
    <t xml:space="preserve">       土石採取</t>
  </si>
  <si>
    <t xml:space="preserve">  10.教  育  捐</t>
  </si>
  <si>
    <t xml:space="preserve">    (1)房屋稅附徵</t>
  </si>
  <si>
    <t xml:space="preserve">    (2)娛樂稅附徵</t>
  </si>
  <si>
    <t xml:space="preserve">    (3)契　稅附徵</t>
  </si>
  <si>
    <t xml:space="preserve">二.罰      鍰  </t>
  </si>
  <si>
    <t xml:space="preserve">  1.財   務   罰   鍰</t>
  </si>
  <si>
    <t xml:space="preserve">  2.罰   金   罰   鍰</t>
  </si>
  <si>
    <t xml:space="preserve">   製表</t>
  </si>
  <si>
    <t>資料來源：由會計室依據表報代號WAA401P、WAA402P編製。</t>
  </si>
  <si>
    <t>填表說明：本表編製4份，1份以電子檔(Excel或ODF檔，及陳核後之PDF掃描檔)Email至財政部統計處，1份送市府主計處，1份送本局會計室，1份自存。</t>
  </si>
  <si>
    <t>每月終了後15日內編報</t>
  </si>
  <si>
    <t>12月份於次年1月25日前編報</t>
  </si>
  <si>
    <t>本月實徵數</t>
  </si>
  <si>
    <t>合計
(1)</t>
  </si>
  <si>
    <t xml:space="preserve"> </t>
  </si>
  <si>
    <t>本年度</t>
  </si>
  <si>
    <t>審核</t>
  </si>
  <si>
    <t>中華民國108年12月</t>
  </si>
  <si>
    <t>以前年度</t>
  </si>
  <si>
    <t>本月退還以前年度歲入款(2)</t>
  </si>
  <si>
    <t>業務主管人員</t>
  </si>
  <si>
    <t>主辦統計人員</t>
  </si>
  <si>
    <t>本月實徵淨額 (1)－(2)</t>
  </si>
  <si>
    <t>本月實徵淨額占預算數百分比</t>
  </si>
  <si>
    <t>本月分配預算數</t>
  </si>
  <si>
    <t>％</t>
  </si>
  <si>
    <t>--</t>
  </si>
  <si>
    <t xml:space="preserve">     機關首長</t>
  </si>
  <si>
    <t>編 製 機 關</t>
  </si>
  <si>
    <t>表     　號</t>
  </si>
  <si>
    <t>本月實徵淨額與上年同月比較</t>
  </si>
  <si>
    <t>上年同月實徵淨額</t>
  </si>
  <si>
    <t>臺中市政府地方稅務局</t>
  </si>
  <si>
    <t>20903-01-02-2</t>
  </si>
  <si>
    <t>增減%</t>
  </si>
  <si>
    <t>中華民國109年1月14日編製</t>
  </si>
  <si>
    <t>備註</t>
  </si>
  <si>
    <t>單位：新臺幣元</t>
  </si>
</sst>
</file>

<file path=xl/styles.xml><?xml version="1.0" encoding="utf-8"?>
<styleSheet xmlns="http://schemas.openxmlformats.org/spreadsheetml/2006/main">
  <numFmts count="8">
    <numFmt formatCode="* #,##0.00\ ;\-* #,##0.00\ ;* \-#\ ;@\ " numFmtId="188"/>
    <numFmt formatCode="#,##0\ " numFmtId="189"/>
    <numFmt formatCode="* #,##0\ ;\-* #,##0\ ;* &quot;- &quot;;@\ " numFmtId="190"/>
    <numFmt formatCode="#,##0.0" numFmtId="191"/>
    <numFmt formatCode="#,##0;\-#,##0;\-" numFmtId="192"/>
    <numFmt formatCode="#,##0.0\ " numFmtId="193"/>
    <numFmt formatCode="#,##0.0;\-#,##0.0;&quot;--&quot;" numFmtId="194"/>
    <numFmt formatCode="e&quot;OC&quot;ge&quot;年&quot;m&quot;月&quot;d&quot;日編製&quot;;@" numFmtId="195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true"/>
      <i val="false"/>
      <u val="none"/>
      <sz val="12"/>
      <color rgb="FF000000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2"/>
      <color rgb="FF333333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188" fontId="1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true" applyProtection="false">
      <alignment vertical="center"/>
    </xf>
    <xf numFmtId="0" fontId="4" borderId="0" xfId="0" applyNumberFormat="true" applyFont="true" applyFill="false" applyBorder="false" applyAlignment="false" applyProtection="false"/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188" fontId="1" borderId="0" xfId="3" applyNumberFormat="true" applyFont="true" applyFill="false" applyBorder="false" applyAlignment="true" applyProtection="false">
      <alignment vertical="center"/>
    </xf>
    <xf numFmtId="0" fontId="3" borderId="0" xfId="4" applyNumberFormat="true" applyFont="true" applyFill="false" applyBorder="false" applyAlignment="true" applyProtection="false">
      <alignment vertical="center"/>
    </xf>
    <xf numFmtId="0" fontId="4" borderId="0" xfId="5" applyNumberFormat="true" applyFont="true" applyFill="false" applyBorder="false" applyAlignment="false" applyProtection="false"/>
    <xf numFmtId="0" fontId="5" fillId="2" borderId="1" xfId="1" applyFont="true" applyFill="true" applyBorder="true">
      <alignment horizontal="center" vertical="center"/>
    </xf>
    <xf numFmtId="0" fontId="5" fillId="2" xfId="1" applyFont="true" applyFill="true">
      <alignment horizontal="center" vertical="center"/>
    </xf>
    <xf numFmtId="3" fontId="6" fillId="2" xfId="1" applyNumberFormat="true" applyFont="true" applyFill="true">
      <alignment horizontal="center" vertical="center"/>
    </xf>
    <xf numFmtId="0" fontId="5" fillId="2" borderId="2" xfId="1" applyFont="true" applyFill="true" applyBorder="true">
      <alignment vertical="center"/>
    </xf>
    <xf numFmtId="0" fontId="7" fillId="2" borderId="3" xfId="2" applyFont="true" applyFill="true" applyBorder="true">
      <alignment vertical="center"/>
    </xf>
    <xf numFmtId="0" fontId="7" fillId="2" borderId="4" xfId="2" applyFont="true" applyFill="true" applyBorder="true">
      <alignment horizontal="left" vertical="center"/>
    </xf>
    <xf numFmtId="0" fontId="8" fillId="2" borderId="4" xfId="2" applyFont="true" applyFill="true" applyBorder="true">
      <alignment vertical="center"/>
    </xf>
    <xf numFmtId="0" fontId="5" fillId="2" borderId="4" xfId="2" applyFont="true" applyFill="true" applyBorder="true">
      <alignment vertical="center"/>
    </xf>
    <xf numFmtId="0" fontId="5" fillId="2" borderId="4" xfId="2" applyFont="true" applyFill="true" applyBorder="true">
      <alignment horizontal="left" vertical="center"/>
    </xf>
    <xf numFmtId="0" fontId="5" fillId="2" borderId="5" xfId="2" applyFont="true" applyFill="true" applyBorder="true">
      <alignment vertical="center"/>
    </xf>
    <xf numFmtId="0" fontId="5" fillId="2" borderId="6" xfId="2" applyFont="true" applyFill="true" applyBorder="true">
      <alignment vertical="center"/>
    </xf>
    <xf numFmtId="0" fontId="9" fillId="2" borderId="7" xfId="2" applyFont="true" applyFill="true" applyBorder="true">
      <alignment vertical="center"/>
    </xf>
    <xf numFmtId="0" fontId="5" fillId="2" borderId="7" xfId="2" applyFont="true" applyFill="true" applyBorder="true">
      <alignment vertical="center"/>
    </xf>
    <xf numFmtId="0" fontId="5" fillId="2" borderId="8" xfId="2" applyFont="true" applyFill="true" applyBorder="true">
      <alignment horizontal="left" vertical="center"/>
    </xf>
    <xf numFmtId="37" fontId="5" xfId="1" applyNumberFormat="true" applyFont="true">
      <alignment vertical="center"/>
    </xf>
    <xf numFmtId="10" fontId="5" fillId="2" xfId="1" applyNumberFormat="true" applyFont="true" applyFill="true">
      <alignment horizontal="left" vertical="center"/>
    </xf>
    <xf numFmtId="0" fontId="5" fillId="2" xfId="1" applyFont="true" applyFill="true">
      <alignment vertical="center"/>
    </xf>
    <xf numFmtId="0" fontId="5" fillId="2" xfId="1" applyFont="true" applyFill="true">
      <alignment horizontal="left" vertical="center"/>
    </xf>
    <xf numFmtId="3" fontId="5" fillId="2" borderId="9" xfId="1" applyNumberFormat="true" applyFont="true" applyFill="true" applyBorder="true">
      <alignment vertical="top"/>
    </xf>
    <xf numFmtId="3" fontId="5" fillId="2" xfId="1" applyNumberFormat="true" applyFont="true" applyFill="true">
      <alignment vertical="top"/>
    </xf>
    <xf numFmtId="3" fontId="5" fillId="2" xfId="1" applyNumberFormat="true" applyFont="true" applyFill="true">
      <alignment vertical="center"/>
    </xf>
    <xf numFmtId="3" fontId="5" fillId="2" borderId="10" xfId="1" applyNumberFormat="true" applyFont="true" applyFill="true" applyBorder="true">
      <alignment horizontal="center" vertical="center"/>
    </xf>
    <xf numFmtId="3" fontId="5" fillId="2" borderId="11" xfId="1" applyNumberFormat="true" applyFont="true" applyFill="true" applyBorder="true">
      <alignment horizontal="center" vertical="center" wrapText="true"/>
    </xf>
    <xf numFmtId="189" fontId="10" fillId="2" borderId="12" xfId="1" applyNumberFormat="true" applyFont="true" applyFill="true" applyBorder="true">
      <alignment vertical="center"/>
    </xf>
    <xf numFmtId="189" fontId="2" fillId="2" borderId="12" xfId="1" applyNumberFormat="true" applyFont="true" applyFill="true" applyBorder="true">
      <alignment vertical="center"/>
    </xf>
    <xf numFmtId="190" fontId="2" fillId="2" borderId="12" xfId="3" applyNumberFormat="true" applyFont="true" applyFill="true" applyBorder="true">
      <alignment vertical="center"/>
      <protection locked="0"/>
    </xf>
    <xf numFmtId="190" fontId="10" fillId="2" borderId="12" xfId="3" applyNumberFormat="true" applyFont="true" applyFill="true" applyBorder="true">
      <alignment vertical="center"/>
      <protection locked="0"/>
    </xf>
    <xf numFmtId="190" fontId="2" fillId="2" borderId="13" xfId="3" applyNumberFormat="true" applyFont="true" applyFill="true" applyBorder="true">
      <alignment vertical="center"/>
      <protection locked="0"/>
    </xf>
    <xf numFmtId="37" fontId="5" fillId="2" xfId="1" applyNumberFormat="true" applyFont="true" applyFill="true">
      <alignment horizontal="left" vertical="center"/>
    </xf>
    <xf numFmtId="3" fontId="5" fillId="2" xfId="1" applyNumberFormat="true" applyFont="true" applyFill="true">
      <alignment vertical="top" wrapText="true"/>
    </xf>
    <xf numFmtId="3" fontId="5" fillId="2" borderId="14" xfId="1" applyNumberFormat="true" applyFont="true" applyFill="true" applyBorder="true">
      <alignment vertical="top" wrapText="true"/>
    </xf>
    <xf numFmtId="3" fontId="5" fillId="2" borderId="15" xfId="1" applyNumberFormat="true" applyFont="true" applyFill="true" applyBorder="true">
      <alignment horizontal="center" vertical="center"/>
    </xf>
    <xf numFmtId="189" fontId="2" fillId="2" borderId="16" xfId="1" applyNumberFormat="true" applyFont="true" applyFill="true" applyBorder="true">
      <alignment vertical="center"/>
    </xf>
    <xf numFmtId="37" fontId="5" fillId="2" xfId="1" applyNumberFormat="true" applyFont="true" applyFill="true">
      <alignment vertical="center"/>
    </xf>
    <xf numFmtId="49" fontId="5" fillId="2" borderId="14" xfId="1" applyNumberFormat="true" applyFont="true" applyFill="true" applyBorder="true">
      <alignment horizontal="center" vertical="center"/>
    </xf>
    <xf numFmtId="191" fontId="5" fillId="2" borderId="15" xfId="1" applyNumberFormat="true" applyFont="true" applyFill="true" applyBorder="true">
      <alignment horizontal="center" vertical="center"/>
    </xf>
    <xf numFmtId="37" fontId="11" xfId="1" applyNumberFormat="true" applyFont="true">
      <alignment vertical="center"/>
    </xf>
    <xf numFmtId="0" fontId="11" xfId="1" applyFont="true">
      <alignment vertical="center"/>
    </xf>
    <xf numFmtId="191" fontId="5" fillId="2" xfId="1" applyNumberFormat="true" applyFont="true" applyFill="true">
      <alignment vertical="center"/>
    </xf>
    <xf numFmtId="3" fontId="5" fillId="2" borderId="14" xfId="1" applyNumberFormat="true" applyFont="true" applyFill="true" applyBorder="true">
      <alignment horizontal="center" vertical="center"/>
    </xf>
    <xf numFmtId="3" fontId="5" fillId="2" borderId="17" xfId="1" applyNumberFormat="true" applyFont="true" applyFill="true" applyBorder="true">
      <alignment horizontal="center" vertical="center" wrapText="true"/>
    </xf>
    <xf numFmtId="190" fontId="2" fillId="2" borderId="15" xfId="3" applyNumberFormat="true" applyFont="true" applyFill="true" applyBorder="true">
      <alignment vertical="center"/>
      <protection locked="0"/>
    </xf>
    <xf numFmtId="192" fontId="5" fillId="2" xfId="1" applyNumberFormat="true" applyFont="true" applyFill="true">
      <alignment horizontal="left" vertical="center"/>
    </xf>
    <xf numFmtId="49" fontId="5" fillId="2" borderId="6" xfId="1" applyNumberFormat="true" applyFont="true" applyFill="true" applyBorder="true">
      <alignment horizontal="right" vertical="center"/>
    </xf>
    <xf numFmtId="49" fontId="5" fillId="2" borderId="18" xfId="1" applyNumberFormat="true" applyFont="true" applyFill="true" applyBorder="true">
      <alignment horizontal="right" vertical="center"/>
    </xf>
    <xf numFmtId="49" fontId="5" fillId="2" xfId="1" applyNumberFormat="true" applyFont="true" applyFill="true">
      <alignment horizontal="right" vertical="center"/>
    </xf>
    <xf numFmtId="190" fontId="2" fillId="2" borderId="12" xfId="3" applyNumberFormat="true" applyFont="true" applyFill="true" applyBorder="true">
      <alignment horizontal="right" vertical="center"/>
      <protection locked="0"/>
    </xf>
    <xf numFmtId="190" fontId="2" fillId="2" borderId="16" xfId="3" applyNumberFormat="true" applyFont="true" applyFill="true" applyBorder="true">
      <alignment vertical="center"/>
      <protection locked="0"/>
    </xf>
    <xf numFmtId="192" fontId="5" xfId="1" applyNumberFormat="true" applyFont="true">
      <alignment horizontal="left" vertical="center"/>
    </xf>
    <xf numFmtId="3" fontId="12" fillId="2" borderId="19" xfId="1" applyNumberFormat="true" applyFont="true" applyFill="true" applyBorder="true">
      <alignment horizontal="center" vertical="center"/>
    </xf>
    <xf numFmtId="3" fontId="12" fillId="2" borderId="20" xfId="1" applyNumberFormat="true" applyFont="true" applyFill="true" applyBorder="true">
      <alignment horizontal="center" vertical="center"/>
    </xf>
    <xf numFmtId="189" fontId="10" fillId="2" borderId="12" xfId="3" applyNumberFormat="true" applyFont="true" applyFill="true" applyBorder="true">
      <alignment vertical="center"/>
      <protection locked="0"/>
    </xf>
    <xf numFmtId="193" fontId="10" fillId="2" borderId="12" xfId="3" applyNumberFormat="true" applyFont="true" applyFill="true" applyBorder="true">
      <alignment vertical="center"/>
      <protection locked="0"/>
    </xf>
    <xf numFmtId="193" fontId="2" fillId="2" borderId="12" xfId="3" applyNumberFormat="true" applyFont="true" applyFill="true" applyBorder="true">
      <alignment vertical="center"/>
      <protection locked="0"/>
    </xf>
    <xf numFmtId="194" fontId="8" fillId="2" borderId="21" xfId="4" applyNumberFormat="true" applyFont="true" applyFill="true" applyBorder="true">
      <alignment horizontal="right" vertical="center"/>
    </xf>
    <xf numFmtId="193" fontId="2" fillId="2" borderId="16" xfId="3" applyNumberFormat="true" applyFont="true" applyFill="true" applyBorder="true">
      <alignment vertical="center"/>
      <protection locked="0"/>
    </xf>
    <xf numFmtId="2" fontId="5" fillId="2" xfId="1" applyNumberFormat="true" applyFont="true" applyFill="true">
      <alignment horizontal="left" vertical="center"/>
    </xf>
    <xf numFmtId="3" fontId="13" fillId="2" borderId="20" xfId="1" applyNumberFormat="true" applyFont="true" applyFill="true" applyBorder="true">
      <alignment horizontal="center" vertical="center"/>
    </xf>
    <xf numFmtId="3" fontId="14" fillId="2" borderId="1" xfId="1" applyNumberFormat="true" applyFont="true" applyFill="true" applyBorder="true">
      <alignment horizontal="center" vertical="center"/>
    </xf>
    <xf numFmtId="3" fontId="5" fillId="2" borderId="1" xfId="1" applyNumberFormat="true" applyFont="true" applyFill="true" applyBorder="true">
      <alignment horizontal="center" vertical="center"/>
    </xf>
    <xf numFmtId="3" fontId="5" fillId="2" xfId="1" applyNumberFormat="true" applyFont="true" applyFill="true">
      <alignment horizontal="center" vertical="center"/>
    </xf>
    <xf numFmtId="193" fontId="10" fillId="2" borderId="12" xfId="1" applyNumberFormat="true" applyFont="true" applyFill="true" applyBorder="true">
      <alignment vertical="center"/>
    </xf>
    <xf numFmtId="193" fontId="2" fillId="2" borderId="12" xfId="1" applyNumberFormat="true" applyFont="true" applyFill="true" applyBorder="true">
      <alignment vertical="center"/>
    </xf>
    <xf numFmtId="193" fontId="2" fillId="2" borderId="16" xfId="1" applyNumberFormat="true" applyFont="true" applyFill="true" applyBorder="true">
      <alignment vertical="center"/>
    </xf>
    <xf numFmtId="0" fontId="5" xfId="5" applyFont="true">
      <alignment horizontal="center"/>
    </xf>
    <xf numFmtId="195" fontId="5" fillId="2" xfId="5" applyNumberFormat="true" applyFont="true" applyFill="true">
      <alignment horizontal="center" vertical="center"/>
    </xf>
    <xf numFmtId="2" fontId="5" fillId="2" xfId="1" applyNumberFormat="true" applyFont="true" applyFill="true">
      <alignment vertical="center"/>
    </xf>
    <xf numFmtId="3" fontId="5" fillId="2" borderId="22" xfId="1" applyNumberFormat="true" applyFont="true" applyFill="true" applyBorder="true">
      <alignment horizontal="center" vertical="center"/>
    </xf>
    <xf numFmtId="0" fontId="13" borderId="23" xfId="1" applyFont="true" applyBorder="true">
      <alignment vertical="top" wrapText="true"/>
    </xf>
    <xf numFmtId="0" fontId="13" borderId="24" xfId="1" applyFont="true" applyBorder="true">
      <alignment vertical="top" wrapText="true"/>
    </xf>
    <xf numFmtId="0" fontId="15" borderId="12" xfId="1" applyFont="true" applyBorder="true">
      <alignment vertical="top" wrapText="true"/>
    </xf>
    <xf numFmtId="0" fontId="15" borderId="24" xfId="1" applyFont="true" applyBorder="true">
      <alignment vertical="top" wrapText="true"/>
    </xf>
    <xf numFmtId="37" fontId="5" fillId="2" borderId="12" xfId="1" applyNumberFormat="true" applyFont="true" applyFill="true" applyBorder="true">
      <alignment horizontal="left" vertical="center"/>
    </xf>
    <xf numFmtId="37" fontId="5" borderId="12" xfId="1" applyNumberFormat="true" applyFont="true" applyBorder="true">
      <alignment horizontal="left" vertical="center"/>
    </xf>
    <xf numFmtId="37" fontId="5" borderId="24" xfId="1" applyNumberFormat="true" applyFont="true" applyBorder="true">
      <alignment horizontal="left" vertical="center"/>
    </xf>
    <xf numFmtId="37" fontId="5" borderId="16" xfId="1" applyNumberFormat="true" applyFont="true" applyBorder="true">
      <alignment horizontal="left" vertical="center"/>
    </xf>
    <xf numFmtId="195" fontId="5" fillId="2" xfId="5" applyNumberFormat="true" applyFont="true" applyFill="true">
      <alignment horizontal="center"/>
    </xf>
    <xf numFmtId="3" fontId="13" fillId="2" xfId="1" applyNumberFormat="true" applyFont="true" applyFill="true">
      <alignment horizontal="right" vertical="center"/>
    </xf>
    <xf numFmtId="0" fontId="13" borderId="25" xfId="1" applyFont="true" applyBorder="true">
      <alignment vertical="top" wrapText="true"/>
    </xf>
    <xf numFmtId="0" fontId="13" borderId="26" xfId="1" applyFont="true" applyBorder="true">
      <alignment vertical="top" wrapText="true"/>
    </xf>
    <xf numFmtId="0" fontId="15" borderId="27" xfId="1" applyFont="true" applyBorder="true">
      <alignment vertical="top" wrapText="true"/>
    </xf>
    <xf numFmtId="0" fontId="15" borderId="26" xfId="1" applyFont="true" applyBorder="true">
      <alignment vertical="top" wrapText="true"/>
    </xf>
    <xf numFmtId="10" fontId="5" fillId="2" borderId="27" xfId="1" applyNumberFormat="true" applyFont="true" applyFill="true" applyBorder="true">
      <alignment horizontal="left" vertical="center"/>
    </xf>
    <xf numFmtId="10" fontId="5" borderId="27" xfId="1" applyNumberFormat="true" applyFont="true" applyBorder="true">
      <alignment horizontal="left" vertical="center"/>
    </xf>
    <xf numFmtId="10" fontId="5" borderId="26" xfId="1" applyNumberFormat="true" applyFont="true" applyBorder="true">
      <alignment horizontal="left" vertical="center"/>
    </xf>
    <xf numFmtId="10" fontId="5" borderId="28" xfId="1" applyNumberFormat="true" applyFont="true" applyBorder="true">
      <alignment horizontal="left" vertical="center"/>
    </xf>
    <xf numFmtId="2" fontId="9" fillId="2" xfId="1" applyNumberFormat="true" applyFont="true" applyFill="true">
      <alignment horizontal="left" vertical="center"/>
    </xf>
    <xf numFmtId="2" fontId="5" xfId="1" applyNumberFormat="true" applyFont="true">
      <alignment horizontal="left" vertical="center"/>
    </xf>
    <xf numFmtId="0" fontId="5" xfId="1" applyFont="true">
      <alignment vertical="center"/>
    </xf>
    <xf numFmtId="0" fontId="9" xfId="1" applyFont="true">
      <alignment vertical="center"/>
    </xf>
    <xf numFmtId="0" fontId="5" xfId="1" applyFont="true">
      <alignment horizontal="center" vertical="center"/>
    </xf>
    <xf numFmtId="0" fontId="1" xfId="1" applyFont="true">
      <alignment horizontal="left" vertical="top" wrapText="true"/>
    </xf>
    <xf numFmtId="0" fontId="11" fillId="2" xfId="1" applyFont="true" applyFill="true">
      <alignment vertical="center"/>
    </xf>
  </cellXfs>
  <cellStyles count="6">
    <cellStyle name="Normal" xfId="0" builtinId="0"/>
    <cellStyle name="一般" xfId="1"/>
    <cellStyle name="一般 7" xfId="2"/>
    <cellStyle name="千分位" xfId="3"/>
    <cellStyle name="一般 2 2" xfId="4"/>
    <cellStyle name="一般_成本計算表(85年度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51"/>
  <sheetViews>
    <sheetView zoomScale="90" topLeftCell="A6" workbookViewId="0" showGridLines="1" showRowColHeaders="1">
      <selection activeCell="B32" sqref="B32:B32"/>
    </sheetView>
  </sheetViews>
  <sheetFormatPr customHeight="true" defaultColWidth="9.28125" defaultRowHeight="16.5"/>
  <cols>
    <col min="1" max="1" bestFit="false" customWidth="true" style="22" width="27.28125" hidden="false" outlineLevel="0"/>
    <col min="2" max="2" bestFit="false" customWidth="true" style="22" width="20.57421875" hidden="false" outlineLevel="0"/>
    <col min="3" max="3" bestFit="false" customWidth="true" style="22" width="19.8515625" hidden="false" outlineLevel="0"/>
    <col min="4" max="4" bestFit="false" customWidth="true" style="98" width="17.00390625" hidden="false" outlineLevel="0"/>
    <col min="5" max="5" bestFit="false" customWidth="true" style="22" width="17.28125" hidden="false" outlineLevel="0"/>
    <col min="6" max="6" bestFit="false" customWidth="true" style="22" width="20.421875" hidden="false" outlineLevel="0"/>
    <col min="7" max="7" bestFit="false" customWidth="true" style="22" width="21.140625" hidden="false" outlineLevel="0"/>
    <col min="8" max="8" bestFit="false" customWidth="true" style="22" width="10.7109375" hidden="false" outlineLevel="0"/>
    <col min="9" max="9" bestFit="false" customWidth="true" style="22" width="20.8515625" hidden="false" outlineLevel="0"/>
    <col min="10" max="10" bestFit="false" customWidth="true" style="22" width="10.140625" hidden="false" outlineLevel="0"/>
    <col min="11" max="11" bestFit="false" customWidth="true" style="22" width="19.57421875" hidden="false" outlineLevel="0"/>
    <col min="12" max="12" bestFit="false" customWidth="true" style="22" width="10.28125" hidden="false" outlineLevel="0"/>
    <col min="13" max="13" bestFit="false" customWidth="true" style="22" width="12.57421875" hidden="false" outlineLevel="0"/>
    <col min="14" max="14" bestFit="false" customWidth="true" style="22" width="11.00390625" hidden="false" outlineLevel="0"/>
    <col min="15" max="17" bestFit="false" customWidth="true" style="22" width="17.00390625" hidden="false" outlineLevel="0"/>
    <col min="18" max="18" bestFit="false" customWidth="true" style="22" width="11.57421875" hidden="false" outlineLevel="0"/>
    <col min="19" max="19" bestFit="false" customWidth="true" style="22" width="2.28125" hidden="false" outlineLevel="0"/>
    <col min="20" max="23" bestFit="false" customWidth="true" style="22" width="17.00390625" hidden="false" outlineLevel="0"/>
    <col min="24" max="24" bestFit="false" customWidth="true" style="22" width="9.00390625" hidden="true" outlineLevel="0"/>
    <col min="25" max="16384" bestFit="true" style="22" width="9.00390625" hidden="false" outlineLevel="0"/>
  </cols>
  <sheetData>
    <row r="1" ht="20.1" s="22" customFormat="true" customHeight="true">
      <c r="A1" s="6" t="s">
        <v>0</v>
      </c>
      <c r="B1" s="22" t="s">
        <v>31</v>
      </c>
      <c r="C1" s="35"/>
      <c r="D1" s="35"/>
      <c r="E1" s="35"/>
      <c r="F1" s="49"/>
      <c r="G1" s="49"/>
      <c r="H1" s="49"/>
      <c r="I1" s="6" t="s">
        <v>49</v>
      </c>
      <c r="J1" s="64" t="s">
        <v>53</v>
      </c>
      <c r="K1" s="64"/>
      <c r="L1" s="64"/>
    </row>
    <row r="2" ht="20.1" s="22" customFormat="true" customHeight="true">
      <c r="A2" s="6" t="s">
        <v>1</v>
      </c>
      <c r="B2" s="24" t="s">
        <v>32</v>
      </c>
      <c r="C2" s="36"/>
      <c r="D2" s="36"/>
      <c r="E2" s="36"/>
      <c r="F2" s="50"/>
      <c r="G2" s="50"/>
      <c r="H2" s="50"/>
      <c r="I2" s="6" t="s">
        <v>50</v>
      </c>
      <c r="J2" s="65" t="s">
        <v>54</v>
      </c>
      <c r="K2" s="65"/>
      <c r="L2" s="65"/>
      <c r="M2" s="22"/>
    </row>
    <row r="3" ht="20.1" s="22" customFormat="true" customHeight="true">
      <c r="A3" s="7"/>
      <c r="B3" s="25"/>
      <c r="C3" s="35"/>
      <c r="D3" s="35"/>
      <c r="E3" s="35"/>
      <c r="F3" s="51"/>
      <c r="G3" s="51"/>
      <c r="H3" s="51"/>
      <c r="I3" s="7"/>
      <c r="J3" s="66"/>
      <c r="K3" s="7"/>
      <c r="L3" s="7"/>
      <c r="M3" s="22"/>
    </row>
    <row r="4" ht="34.9" s="22" customFormat="true" customHeight="true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0.1" s="22" customFormat="true" customHeight="true">
      <c r="B5" s="26"/>
      <c r="C5" s="26"/>
      <c r="D5" s="40" t="s">
        <v>38</v>
      </c>
      <c r="E5" s="45"/>
      <c r="F5" s="45"/>
      <c r="G5" s="45"/>
      <c r="I5" s="26"/>
      <c r="J5" s="26"/>
      <c r="K5" s="26"/>
      <c r="L5" s="83" t="s">
        <v>58</v>
      </c>
    </row>
    <row r="6" ht="31.5" s="22" customFormat="true" customHeight="true">
      <c r="A6" s="9" t="s">
        <v>3</v>
      </c>
      <c r="B6" s="27" t="s">
        <v>33</v>
      </c>
      <c r="C6" s="27"/>
      <c r="D6" s="27"/>
      <c r="E6" s="46" t="s">
        <v>40</v>
      </c>
      <c r="F6" s="46" t="s">
        <v>43</v>
      </c>
      <c r="G6" s="55" t="s">
        <v>44</v>
      </c>
      <c r="H6" s="55"/>
      <c r="I6" s="55" t="s">
        <v>51</v>
      </c>
      <c r="J6" s="55"/>
      <c r="K6" s="73" t="s">
        <v>57</v>
      </c>
      <c r="L6" s="73"/>
    </row>
    <row r="7" ht="37.5" s="22" customFormat="true" customHeight="true">
      <c r="A7" s="9"/>
      <c r="B7" s="28" t="s">
        <v>34</v>
      </c>
      <c r="C7" s="37" t="s">
        <v>36</v>
      </c>
      <c r="D7" s="41" t="s">
        <v>39</v>
      </c>
      <c r="E7" s="46"/>
      <c r="F7" s="46"/>
      <c r="G7" s="56" t="s">
        <v>45</v>
      </c>
      <c r="H7" s="37" t="s">
        <v>46</v>
      </c>
      <c r="I7" s="63" t="s">
        <v>52</v>
      </c>
      <c r="J7" s="37" t="s">
        <v>55</v>
      </c>
      <c r="K7" s="73"/>
      <c r="L7" s="73"/>
    </row>
    <row r="8" ht="20.1" s="95" customFormat="true" customHeight="true">
      <c r="A8" s="10" t="s">
        <v>4</v>
      </c>
      <c r="B8" s="29" t="n">
        <f>C8+D8</f>
        <v>4941442269</v>
      </c>
      <c r="C8" s="29" t="n">
        <f>C9+C30</f>
        <v>4927506609</v>
      </c>
      <c r="D8" s="29" t="n">
        <f>D9+D30</f>
        <v>13935660</v>
      </c>
      <c r="E8" s="29" t="n">
        <f>E9+E30</f>
        <v>9895840</v>
      </c>
      <c r="F8" s="29" t="n">
        <f>B8-E8</f>
        <v>4931546429</v>
      </c>
      <c r="G8" s="57" t="n">
        <f>G9+G30</f>
        <v>4431848000</v>
      </c>
      <c r="H8" s="58" t="n">
        <f>F8/G8*100</f>
        <v>111.275170741415</v>
      </c>
      <c r="I8" s="29" t="n">
        <f>I9+I30</f>
        <v>4141397796</v>
      </c>
      <c r="J8" s="67" t="n">
        <f>(F8-I8)/+I8*100</f>
        <v>19.0792740017192</v>
      </c>
      <c r="K8" s="74"/>
      <c r="L8" s="84"/>
      <c r="M8" s="92" t="s">
        <v>35</v>
      </c>
    </row>
    <row r="9" ht="19.9" s="95" customFormat="true" customHeight="true">
      <c r="A9" s="11" t="s">
        <v>5</v>
      </c>
      <c r="B9" s="29" t="n">
        <f>C9+D9</f>
        <v>4929662498</v>
      </c>
      <c r="C9" s="29" t="n">
        <f>SUM(C10:C18)+C26</f>
        <v>4918407224</v>
      </c>
      <c r="D9" s="29" t="n">
        <f>SUM(D10:D18)+D26</f>
        <v>11255274</v>
      </c>
      <c r="E9" s="29" t="n">
        <f>SUM(E10:E18)+E26</f>
        <v>9869425</v>
      </c>
      <c r="F9" s="29" t="n">
        <f>B9-E9</f>
        <v>4919793073</v>
      </c>
      <c r="G9" s="29" t="n">
        <f>SUM(G10:G26)</f>
        <v>4421414000</v>
      </c>
      <c r="H9" s="58" t="n">
        <f>F9/G9*100</f>
        <v>111.27193863773</v>
      </c>
      <c r="I9" s="29" t="n">
        <f>SUM(I10:I26)</f>
        <v>4129891534</v>
      </c>
      <c r="J9" s="67" t="n">
        <f>(F9-I9)/+I9*100</f>
        <v>19.1264475712499</v>
      </c>
      <c r="K9" s="75"/>
      <c r="L9" s="85"/>
      <c r="M9" s="92" t="s">
        <v>35</v>
      </c>
    </row>
    <row r="10" ht="19.9" s="94" customFormat="true" customHeight="true">
      <c r="A10" s="12" t="s">
        <v>6</v>
      </c>
      <c r="B10" s="30" t="n">
        <f>C10+D10</f>
        <v>2988375161</v>
      </c>
      <c r="C10" s="30" t="n">
        <v>2985554196</v>
      </c>
      <c r="D10" s="30" t="n">
        <v>2820965</v>
      </c>
      <c r="E10" s="30" t="n">
        <v>661493</v>
      </c>
      <c r="F10" s="30" t="n">
        <f>B10-E10</f>
        <v>2987713668</v>
      </c>
      <c r="G10" s="30" t="n">
        <v>2801669000</v>
      </c>
      <c r="H10" s="59" t="n">
        <f>F10/G10*100</f>
        <v>106.640494219695</v>
      </c>
      <c r="I10" s="30" t="n">
        <v>2814129963</v>
      </c>
      <c r="J10" s="68" t="n">
        <f>(F10-I10)/+I10*100</f>
        <v>6.16829028091337</v>
      </c>
      <c r="K10" s="75"/>
      <c r="L10" s="85"/>
      <c r="M10" s="62" t="s">
        <v>35</v>
      </c>
      <c r="N10" s="96"/>
    </row>
    <row r="11" ht="19.9" s="94" customFormat="true" customHeight="true">
      <c r="A11" s="12" t="s">
        <v>7</v>
      </c>
      <c r="B11" s="31" t="n">
        <v>0</v>
      </c>
      <c r="C11" s="31" t="n">
        <v>0</v>
      </c>
      <c r="D11" s="31" t="n">
        <v>0</v>
      </c>
      <c r="E11" s="31" t="n">
        <v>0</v>
      </c>
      <c r="F11" s="52" t="n">
        <v>0</v>
      </c>
      <c r="G11" s="31" t="n">
        <v>0</v>
      </c>
      <c r="H11" s="60" t="s">
        <v>47</v>
      </c>
      <c r="I11" s="31" t="n">
        <v>0</v>
      </c>
      <c r="J11" s="60" t="s">
        <v>47</v>
      </c>
      <c r="K11" s="76"/>
      <c r="L11" s="86"/>
      <c r="M11" s="62" t="s">
        <v>35</v>
      </c>
    </row>
    <row r="12" ht="19.9" s="94" customFormat="true" customHeight="true">
      <c r="A12" s="12" t="s">
        <v>8</v>
      </c>
      <c r="B12" s="30" t="n">
        <f>C12+D12</f>
        <v>1601785164</v>
      </c>
      <c r="C12" s="30" t="n">
        <v>1600533469</v>
      </c>
      <c r="D12" s="30" t="n">
        <v>1251695</v>
      </c>
      <c r="E12" s="30" t="n">
        <v>8937644</v>
      </c>
      <c r="F12" s="30" t="n">
        <f>B12-E12</f>
        <v>1592847520</v>
      </c>
      <c r="G12" s="30" t="n">
        <v>1274824000</v>
      </c>
      <c r="H12" s="59" t="n">
        <f>F12/G12*100</f>
        <v>124.946464766901</v>
      </c>
      <c r="I12" s="30" t="n">
        <v>1045943122</v>
      </c>
      <c r="J12" s="68" t="n">
        <f>(F12-I12)/+I12*100</f>
        <v>52.2881585524686</v>
      </c>
      <c r="K12" s="77"/>
      <c r="L12" s="87"/>
      <c r="M12" s="62" t="s">
        <v>35</v>
      </c>
    </row>
    <row r="13" ht="19.9" s="94" customFormat="true" customHeight="true">
      <c r="A13" s="12" t="s">
        <v>9</v>
      </c>
      <c r="B13" s="30" t="n">
        <f>C13+D13</f>
        <v>39490714</v>
      </c>
      <c r="C13" s="30" t="n">
        <v>38173791</v>
      </c>
      <c r="D13" s="30" t="n">
        <v>1316923</v>
      </c>
      <c r="E13" s="30" t="n">
        <v>185235</v>
      </c>
      <c r="F13" s="30" t="n">
        <f>B13-E13</f>
        <v>39305479</v>
      </c>
      <c r="G13" s="30" t="n">
        <v>27713000</v>
      </c>
      <c r="H13" s="59" t="n">
        <f>F13/G13*100</f>
        <v>141.830473063183</v>
      </c>
      <c r="I13" s="30" t="n">
        <v>17046968</v>
      </c>
      <c r="J13" s="68" t="n">
        <f>(F13-I13)/+I13*100</f>
        <v>130.571671161699</v>
      </c>
      <c r="K13" s="77"/>
      <c r="L13" s="87"/>
      <c r="M13" s="62" t="s">
        <v>35</v>
      </c>
    </row>
    <row r="14" ht="19.9" s="94" customFormat="true" customHeight="true">
      <c r="A14" s="12" t="s">
        <v>10</v>
      </c>
      <c r="B14" s="30" t="n">
        <f>C14+D14</f>
        <v>33809553</v>
      </c>
      <c r="C14" s="30" t="n">
        <v>28285819</v>
      </c>
      <c r="D14" s="30" t="n">
        <v>5523734</v>
      </c>
      <c r="E14" s="30" t="n">
        <v>75663</v>
      </c>
      <c r="F14" s="30" t="n">
        <f>B14-E14</f>
        <v>33733890</v>
      </c>
      <c r="G14" s="30" t="n">
        <v>25308000</v>
      </c>
      <c r="H14" s="59" t="n">
        <f>F14/G14*100</f>
        <v>133.293385490754</v>
      </c>
      <c r="I14" s="30" t="n">
        <v>24791010</v>
      </c>
      <c r="J14" s="68" t="n">
        <f>(F14-I14)/+I14*100</f>
        <v>36.0730764902277</v>
      </c>
      <c r="K14" s="78" t="s">
        <v>35</v>
      </c>
      <c r="L14" s="88" t="s">
        <v>35</v>
      </c>
      <c r="M14" s="62" t="s">
        <v>35</v>
      </c>
    </row>
    <row r="15" ht="19.9" s="94" customFormat="true" customHeight="true">
      <c r="A15" s="12" t="s">
        <v>11</v>
      </c>
      <c r="B15" s="30" t="n">
        <f>C15+D15</f>
        <v>196315279</v>
      </c>
      <c r="C15" s="30" t="n">
        <v>196067540</v>
      </c>
      <c r="D15" s="30" t="n">
        <v>247739</v>
      </c>
      <c r="E15" s="31" t="n">
        <v>9390</v>
      </c>
      <c r="F15" s="30" t="n">
        <f>B15-E15</f>
        <v>196305889</v>
      </c>
      <c r="G15" s="30" t="n">
        <v>182878000</v>
      </c>
      <c r="H15" s="59" t="n">
        <f>F15/G15*100</f>
        <v>107.342539288487</v>
      </c>
      <c r="I15" s="30" t="n">
        <v>156472189</v>
      </c>
      <c r="J15" s="68" t="n">
        <f>(F15-I15)/+I15*100</f>
        <v>25.4573673791961</v>
      </c>
      <c r="K15" s="78" t="s">
        <v>35</v>
      </c>
      <c r="L15" s="88" t="s">
        <v>35</v>
      </c>
      <c r="M15" s="62" t="s">
        <v>35</v>
      </c>
    </row>
    <row r="16" ht="19.9" s="94" customFormat="true" customHeight="true">
      <c r="A16" s="12" t="s">
        <v>12</v>
      </c>
      <c r="B16" s="30" t="n">
        <f>C16+D16</f>
        <v>54324977</v>
      </c>
      <c r="C16" s="30" t="n">
        <v>54301658</v>
      </c>
      <c r="D16" s="31" t="n">
        <v>23319</v>
      </c>
      <c r="E16" s="31" t="n">
        <v>0</v>
      </c>
      <c r="F16" s="30" t="n">
        <f>B16-E16</f>
        <v>54324977</v>
      </c>
      <c r="G16" s="30" t="n">
        <v>91744000</v>
      </c>
      <c r="H16" s="59" t="n">
        <f>F16/G16*100</f>
        <v>59.2136564788978</v>
      </c>
      <c r="I16" s="30" t="n">
        <v>56104044</v>
      </c>
      <c r="J16" s="68" t="n">
        <f>(F16-I16)/+I16*100</f>
        <v>-3.17101383992926</v>
      </c>
      <c r="K16" s="78" t="s">
        <v>35</v>
      </c>
      <c r="L16" s="88" t="s">
        <v>35</v>
      </c>
      <c r="M16" s="62" t="s">
        <v>35</v>
      </c>
    </row>
    <row r="17" ht="19.9" s="94" customFormat="true" customHeight="true">
      <c r="A17" s="12" t="s">
        <v>13</v>
      </c>
      <c r="B17" s="30" t="n">
        <f>C17+D17</f>
        <v>15561650</v>
      </c>
      <c r="C17" s="30" t="n">
        <v>15490751</v>
      </c>
      <c r="D17" s="30" t="n">
        <v>70899</v>
      </c>
      <c r="E17" s="31" t="n">
        <v>0</v>
      </c>
      <c r="F17" s="30" t="n">
        <f>B17-E17</f>
        <v>15561650</v>
      </c>
      <c r="G17" s="30" t="n">
        <v>17278000</v>
      </c>
      <c r="H17" s="59" t="n">
        <f>F17/G17*100</f>
        <v>90.0662692441255</v>
      </c>
      <c r="I17" s="30" t="n">
        <v>15404238</v>
      </c>
      <c r="J17" s="68" t="n">
        <f>(F17-I17)/+I17*100</f>
        <v>1.02187462956623</v>
      </c>
      <c r="K17" s="78" t="s">
        <v>35</v>
      </c>
      <c r="L17" s="88" t="s">
        <v>35</v>
      </c>
      <c r="M17" s="62" t="s">
        <v>35</v>
      </c>
    </row>
    <row r="18" ht="19.9" s="94" customFormat="true" customHeight="true">
      <c r="A18" s="13" t="s">
        <v>14</v>
      </c>
      <c r="B18" s="31" t="n">
        <f>C18+D18</f>
        <v>0</v>
      </c>
      <c r="C18" s="31" t="n">
        <v>0</v>
      </c>
      <c r="D18" s="31" t="n">
        <v>0</v>
      </c>
      <c r="E18" s="31" t="n">
        <v>0</v>
      </c>
      <c r="F18" s="31" t="n">
        <f>B18-E18</f>
        <v>0</v>
      </c>
      <c r="G18" s="31" t="n">
        <v>0</v>
      </c>
      <c r="H18" s="60" t="s">
        <v>47</v>
      </c>
      <c r="I18" s="31" t="n">
        <v>0</v>
      </c>
      <c r="J18" s="60" t="s">
        <v>47</v>
      </c>
      <c r="K18" s="79"/>
      <c r="L18" s="89"/>
      <c r="M18" s="93"/>
    </row>
    <row r="19" ht="19.9" s="94" customFormat="true" customHeight="true">
      <c r="A19" s="13" t="s">
        <v>15</v>
      </c>
      <c r="B19" s="31" t="n">
        <f>C19+D19</f>
        <v>0</v>
      </c>
      <c r="C19" s="31" t="n">
        <v>0</v>
      </c>
      <c r="D19" s="31" t="n">
        <v>0</v>
      </c>
      <c r="E19" s="31" t="n">
        <v>0</v>
      </c>
      <c r="F19" s="31" t="n">
        <f>B19-E19</f>
        <v>0</v>
      </c>
      <c r="G19" s="31" t="n">
        <v>0</v>
      </c>
      <c r="H19" s="60" t="s">
        <v>47</v>
      </c>
      <c r="I19" s="31" t="n">
        <v>0</v>
      </c>
      <c r="J19" s="60" t="s">
        <v>47</v>
      </c>
      <c r="K19" s="79"/>
      <c r="L19" s="89"/>
      <c r="M19" s="93"/>
    </row>
    <row r="20" ht="19.9" s="94" customFormat="true" customHeight="true">
      <c r="A20" s="14" t="s">
        <v>16</v>
      </c>
      <c r="B20" s="31" t="n">
        <f>C20+D20</f>
        <v>0</v>
      </c>
      <c r="C20" s="31" t="n">
        <v>0</v>
      </c>
      <c r="D20" s="31" t="n">
        <v>0</v>
      </c>
      <c r="E20" s="31" t="n">
        <v>0</v>
      </c>
      <c r="F20" s="31" t="n">
        <f>B20-E20</f>
        <v>0</v>
      </c>
      <c r="G20" s="31" t="n">
        <v>0</v>
      </c>
      <c r="H20" s="60" t="s">
        <v>47</v>
      </c>
      <c r="I20" s="31" t="n">
        <v>0</v>
      </c>
      <c r="J20" s="60" t="s">
        <v>47</v>
      </c>
      <c r="K20" s="79"/>
      <c r="L20" s="89"/>
      <c r="M20" s="93"/>
    </row>
    <row r="21" ht="19.9" s="94" customFormat="true" customHeight="true">
      <c r="A21" s="14" t="s">
        <v>17</v>
      </c>
      <c r="B21" s="31" t="n">
        <f>C21+D21</f>
        <v>0</v>
      </c>
      <c r="C21" s="31" t="n">
        <v>0</v>
      </c>
      <c r="D21" s="31" t="n">
        <v>0</v>
      </c>
      <c r="E21" s="31" t="n">
        <v>0</v>
      </c>
      <c r="F21" s="31" t="n">
        <f>B21-E21</f>
        <v>0</v>
      </c>
      <c r="G21" s="31" t="n">
        <v>0</v>
      </c>
      <c r="H21" s="60" t="s">
        <v>47</v>
      </c>
      <c r="I21" s="31" t="n">
        <v>0</v>
      </c>
      <c r="J21" s="60" t="s">
        <v>47</v>
      </c>
      <c r="K21" s="79"/>
      <c r="L21" s="89"/>
      <c r="M21" s="93"/>
    </row>
    <row r="22" ht="19.9" s="94" customFormat="true" customHeight="true">
      <c r="A22" s="14" t="s">
        <v>18</v>
      </c>
      <c r="B22" s="31" t="n">
        <f>C22+D22</f>
        <v>0</v>
      </c>
      <c r="C22" s="31" t="n">
        <v>0</v>
      </c>
      <c r="D22" s="31" t="n">
        <v>0</v>
      </c>
      <c r="E22" s="31" t="n">
        <v>0</v>
      </c>
      <c r="F22" s="31" t="n">
        <f>B22-E22</f>
        <v>0</v>
      </c>
      <c r="G22" s="31" t="n">
        <v>0</v>
      </c>
      <c r="H22" s="60" t="s">
        <v>47</v>
      </c>
      <c r="I22" s="31" t="n">
        <v>0</v>
      </c>
      <c r="J22" s="60" t="s">
        <v>47</v>
      </c>
      <c r="K22" s="79"/>
      <c r="L22" s="89"/>
      <c r="M22" s="93"/>
    </row>
    <row r="23" ht="19.9" s="94" customFormat="true" customHeight="true">
      <c r="A23" s="13" t="s">
        <v>19</v>
      </c>
      <c r="B23" s="31" t="n">
        <f>C23+D23</f>
        <v>0</v>
      </c>
      <c r="C23" s="31" t="n">
        <v>0</v>
      </c>
      <c r="D23" s="31" t="n">
        <v>0</v>
      </c>
      <c r="E23" s="31" t="n">
        <v>0</v>
      </c>
      <c r="F23" s="31" t="n">
        <f>B23-E23</f>
        <v>0</v>
      </c>
      <c r="G23" s="31" t="n">
        <v>0</v>
      </c>
      <c r="H23" s="60" t="s">
        <v>47</v>
      </c>
      <c r="I23" s="31" t="n">
        <v>0</v>
      </c>
      <c r="J23" s="60" t="s">
        <v>47</v>
      </c>
      <c r="K23" s="79"/>
      <c r="L23" s="89"/>
      <c r="M23" s="93"/>
    </row>
    <row r="24" ht="19.9" s="94" customFormat="true" customHeight="true">
      <c r="A24" s="13" t="s">
        <v>16</v>
      </c>
      <c r="B24" s="31" t="n">
        <f>C24+D24</f>
        <v>0</v>
      </c>
      <c r="C24" s="31" t="n">
        <v>0</v>
      </c>
      <c r="D24" s="31" t="n">
        <v>0</v>
      </c>
      <c r="E24" s="31" t="n">
        <v>0</v>
      </c>
      <c r="F24" s="31" t="n">
        <f>B24-E24</f>
        <v>0</v>
      </c>
      <c r="G24" s="31" t="n">
        <v>0</v>
      </c>
      <c r="H24" s="60" t="s">
        <v>47</v>
      </c>
      <c r="I24" s="31" t="n">
        <v>0</v>
      </c>
      <c r="J24" s="60" t="s">
        <v>47</v>
      </c>
      <c r="K24" s="79"/>
      <c r="L24" s="89"/>
      <c r="M24" s="93"/>
    </row>
    <row r="25" ht="19.9" s="94" customFormat="true" customHeight="true">
      <c r="A25" s="13" t="s">
        <v>20</v>
      </c>
      <c r="B25" s="31" t="n">
        <f>C25+D25</f>
        <v>0</v>
      </c>
      <c r="C25" s="31" t="n">
        <v>0</v>
      </c>
      <c r="D25" s="31" t="n">
        <v>0</v>
      </c>
      <c r="E25" s="31" t="n">
        <v>0</v>
      </c>
      <c r="F25" s="31" t="n">
        <f>B25-E25</f>
        <v>0</v>
      </c>
      <c r="G25" s="31" t="n">
        <v>0</v>
      </c>
      <c r="H25" s="60" t="s">
        <v>47</v>
      </c>
      <c r="I25" s="31" t="n">
        <v>0</v>
      </c>
      <c r="J25" s="60" t="s">
        <v>47</v>
      </c>
      <c r="K25" s="79"/>
      <c r="L25" s="89"/>
      <c r="M25" s="93"/>
    </row>
    <row r="26" ht="19.9" s="94" customFormat="true" customHeight="true">
      <c r="A26" s="13" t="s">
        <v>21</v>
      </c>
      <c r="B26" s="31" t="n">
        <f>C26+D26</f>
        <v>0</v>
      </c>
      <c r="C26" s="31" t="n">
        <v>0</v>
      </c>
      <c r="D26" s="31" t="n">
        <v>0</v>
      </c>
      <c r="E26" s="31" t="n">
        <v>0</v>
      </c>
      <c r="F26" s="31" t="n">
        <f>B26-E26</f>
        <v>0</v>
      </c>
      <c r="G26" s="31" t="n">
        <v>0</v>
      </c>
      <c r="H26" s="60" t="s">
        <v>47</v>
      </c>
      <c r="I26" s="31" t="n">
        <v>0</v>
      </c>
      <c r="J26" s="60" t="s">
        <v>47</v>
      </c>
      <c r="K26" s="80"/>
      <c r="L26" s="90"/>
      <c r="M26" s="93"/>
    </row>
    <row r="27" ht="19.9" s="94" customFormat="true" customHeight="true">
      <c r="A27" s="13" t="s">
        <v>22</v>
      </c>
      <c r="B27" s="31" t="n">
        <f>C27+D27</f>
        <v>0</v>
      </c>
      <c r="C27" s="31" t="n">
        <v>0</v>
      </c>
      <c r="D27" s="31" t="n">
        <v>0</v>
      </c>
      <c r="E27" s="31" t="n">
        <v>0</v>
      </c>
      <c r="F27" s="31" t="n">
        <f>B27-E27</f>
        <v>0</v>
      </c>
      <c r="G27" s="31" t="n">
        <v>0</v>
      </c>
      <c r="H27" s="60" t="s">
        <v>47</v>
      </c>
      <c r="I27" s="31" t="n">
        <v>0</v>
      </c>
      <c r="J27" s="60" t="s">
        <v>47</v>
      </c>
      <c r="K27" s="80"/>
      <c r="L27" s="90"/>
      <c r="M27" s="93"/>
    </row>
    <row r="28" ht="19.9" s="94" customFormat="true" customHeight="true">
      <c r="A28" s="15" t="s">
        <v>23</v>
      </c>
      <c r="B28" s="31" t="n">
        <f>C28+D28</f>
        <v>0</v>
      </c>
      <c r="C28" s="31" t="n">
        <v>0</v>
      </c>
      <c r="D28" s="31" t="n">
        <v>0</v>
      </c>
      <c r="E28" s="31" t="n">
        <v>0</v>
      </c>
      <c r="F28" s="31" t="n">
        <f>B28-E28</f>
        <v>0</v>
      </c>
      <c r="G28" s="31" t="n">
        <v>0</v>
      </c>
      <c r="H28" s="60" t="s">
        <v>47</v>
      </c>
      <c r="I28" s="31" t="n">
        <v>0</v>
      </c>
      <c r="J28" s="60" t="s">
        <v>47</v>
      </c>
      <c r="K28" s="80"/>
      <c r="L28" s="90"/>
      <c r="M28" s="93"/>
    </row>
    <row r="29" ht="16.5" s="94" customFormat="true" customHeight="true">
      <c r="A29" s="16" t="s">
        <v>24</v>
      </c>
      <c r="B29" s="31" t="n">
        <f>C29+D29</f>
        <v>0</v>
      </c>
      <c r="C29" s="31" t="n">
        <v>0</v>
      </c>
      <c r="D29" s="31" t="n">
        <v>0</v>
      </c>
      <c r="E29" s="31" t="n">
        <v>0</v>
      </c>
      <c r="F29" s="31" t="n">
        <f>B29-E29</f>
        <v>0</v>
      </c>
      <c r="G29" s="31" t="n">
        <v>0</v>
      </c>
      <c r="H29" s="60" t="s">
        <v>47</v>
      </c>
      <c r="I29" s="31" t="n">
        <v>0</v>
      </c>
      <c r="J29" s="60" t="s">
        <v>47</v>
      </c>
      <c r="K29" s="80"/>
      <c r="L29" s="90"/>
      <c r="M29" s="94"/>
      <c r="Q29" s="97"/>
      <c r="R29" s="97"/>
    </row>
    <row r="30" ht="16.5" s="95" customFormat="true" customHeight="true">
      <c r="A30" s="17" t="s">
        <v>25</v>
      </c>
      <c r="B30" s="32" t="n">
        <f>C30+D30</f>
        <v>11779771</v>
      </c>
      <c r="C30" s="29" t="n">
        <f>C31+C32</f>
        <v>9099385</v>
      </c>
      <c r="D30" s="29" t="n">
        <f>D31+D32</f>
        <v>2680386</v>
      </c>
      <c r="E30" s="29" t="n">
        <f>E31+E32</f>
        <v>26415</v>
      </c>
      <c r="F30" s="32" t="n">
        <f>B30-E30</f>
        <v>11753356</v>
      </c>
      <c r="G30" s="32" t="n">
        <f>G31+G32</f>
        <v>10434000</v>
      </c>
      <c r="H30" s="58" t="n">
        <f>F30/G30*100</f>
        <v>112.644776691585</v>
      </c>
      <c r="I30" s="32" t="n">
        <f>I31+I32</f>
        <v>11506262</v>
      </c>
      <c r="J30" s="67" t="n">
        <f>(F30-I30)/+I30*100</f>
        <v>2.14747413191182</v>
      </c>
      <c r="K30" s="80"/>
      <c r="L30" s="90"/>
      <c r="M30" s="95"/>
      <c r="Q30" s="97"/>
      <c r="R30" s="97"/>
    </row>
    <row r="31" ht="16.5" s="95" customFormat="true" customHeight="true">
      <c r="A31" s="18" t="s">
        <v>26</v>
      </c>
      <c r="B31" s="31" t="n">
        <f>C31+D31</f>
        <v>4635090</v>
      </c>
      <c r="C31" s="30" t="n">
        <v>2850858</v>
      </c>
      <c r="D31" s="30" t="n">
        <v>1784232</v>
      </c>
      <c r="E31" s="31" t="n">
        <v>669</v>
      </c>
      <c r="F31" s="31" t="n">
        <f>B31-E31</f>
        <v>4634421</v>
      </c>
      <c r="G31" s="31" t="n">
        <v>2234000</v>
      </c>
      <c r="H31" s="59" t="n">
        <f>F31/G31*100</f>
        <v>207.449462846911</v>
      </c>
      <c r="I31" s="31" t="n">
        <v>5562148</v>
      </c>
      <c r="J31" s="68" t="n">
        <f>(F31-I31)/+I31*100</f>
        <v>-16.6792936829441</v>
      </c>
      <c r="K31" s="80"/>
      <c r="L31" s="90"/>
      <c r="M31" s="95"/>
      <c r="Q31" s="97"/>
      <c r="R31" s="97"/>
    </row>
    <row r="32" ht="17.25" s="95" customFormat="true" customHeight="true">
      <c r="A32" s="19" t="s">
        <v>27</v>
      </c>
      <c r="B32" s="33" t="n">
        <f>C32+D32</f>
        <v>7144681</v>
      </c>
      <c r="C32" s="38" t="n">
        <v>6248527</v>
      </c>
      <c r="D32" s="38" t="n">
        <v>896154</v>
      </c>
      <c r="E32" s="47" t="n">
        <v>25746</v>
      </c>
      <c r="F32" s="53" t="n">
        <f>B32-E32</f>
        <v>7118935</v>
      </c>
      <c r="G32" s="53" t="n">
        <v>8200000</v>
      </c>
      <c r="H32" s="61" t="n">
        <f>F32/G32*100</f>
        <v>86.8162804878049</v>
      </c>
      <c r="I32" s="47" t="n">
        <v>5944114</v>
      </c>
      <c r="J32" s="69" t="n">
        <f>(F32-I32)/+I32*100</f>
        <v>19.7644426065853</v>
      </c>
      <c r="K32" s="81"/>
      <c r="L32" s="91"/>
      <c r="M32" s="95"/>
      <c r="Q32" s="97"/>
      <c r="R32" s="97"/>
    </row>
    <row r="33" ht="16.5" s="94" customFormat="true" customHeight="true">
      <c r="A33" s="20"/>
      <c r="B33" s="34" t="s">
        <v>35</v>
      </c>
      <c r="C33" s="20"/>
      <c r="D33" s="42"/>
      <c r="E33" s="20"/>
      <c r="F33" s="34" t="s">
        <v>35</v>
      </c>
      <c r="G33" s="20"/>
      <c r="H33" s="21" t="s">
        <v>35</v>
      </c>
      <c r="I33" s="34" t="s">
        <v>35</v>
      </c>
      <c r="J33" s="70"/>
      <c r="K33" s="70"/>
      <c r="L33" s="70"/>
      <c r="M33" s="94"/>
    </row>
    <row r="34" ht="16.5" s="94" customFormat="true" customHeight="true">
      <c r="A34" s="21" t="s">
        <v>28</v>
      </c>
      <c r="B34" s="34" t="s">
        <v>35</v>
      </c>
      <c r="C34" s="39" t="s">
        <v>37</v>
      </c>
      <c r="D34" s="43"/>
      <c r="E34" s="48" t="s">
        <v>41</v>
      </c>
      <c r="F34" s="54"/>
      <c r="H34" s="62" t="s">
        <v>48</v>
      </c>
      <c r="M34" s="94"/>
    </row>
    <row r="35" ht="16.5" customHeight="true">
      <c r="E35" s="48" t="s">
        <v>42</v>
      </c>
      <c r="F35" s="48"/>
      <c r="J35" s="71" t="s">
        <v>56</v>
      </c>
      <c r="K35" s="82"/>
      <c r="L35" s="82"/>
    </row>
    <row r="36" ht="16.15" s="22" customFormat="true" customHeight="true">
      <c r="A36" s="22" t="s">
        <v>29</v>
      </c>
      <c r="B36" s="26"/>
      <c r="C36" s="26"/>
      <c r="D36" s="44"/>
      <c r="E36" s="26"/>
      <c r="F36" s="44"/>
      <c r="H36" s="26"/>
      <c r="I36" s="26"/>
    </row>
    <row r="37" ht="18" s="22" customFormat="true" customHeight="true">
      <c r="A37" s="22" t="s">
        <v>30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ht="16.15" s="22" customFormat="true" customHeight="true">
      <c r="A38" s="23"/>
    </row>
    <row r="42" ht="16.5" customHeight="true">
      <c r="J42" s="22"/>
    </row>
    <row r="43" ht="16.5" customHeight="true">
      <c r="J43" s="22"/>
    </row>
    <row r="44" ht="16.5" customHeight="true">
      <c r="J44" s="39"/>
    </row>
    <row r="45" ht="16.5" customHeight="true">
      <c r="J45" s="22"/>
    </row>
    <row r="46" ht="16.5" customHeight="true">
      <c r="J46" s="72"/>
    </row>
    <row r="47" ht="16.5" customHeight="true">
      <c r="J47" s="22"/>
    </row>
    <row r="48" ht="16.5" customHeight="true">
      <c r="J48" s="39"/>
    </row>
    <row r="49" ht="16.5" customHeight="true">
      <c r="J49" s="39"/>
    </row>
    <row r="50" ht="16.5" customHeight="true">
      <c r="J50" s="39" t="s">
        <v>35</v>
      </c>
    </row>
    <row r="51" ht="16.5" customHeight="true">
      <c r="J51" s="22" t="s">
        <v>35</v>
      </c>
    </row>
  </sheetData>
  <mergeCells>
    <mergeCell ref="K6:L7"/>
    <mergeCell ref="J33:L33"/>
    <mergeCell ref="J35:L35"/>
    <mergeCell ref="A6:A7"/>
    <mergeCell ref="B6:D6"/>
    <mergeCell ref="E6:E7"/>
    <mergeCell ref="F6:F7"/>
    <mergeCell ref="G6:H6"/>
    <mergeCell ref="I6:J6"/>
    <mergeCell ref="D5:G5"/>
    <mergeCell ref="F1:H1"/>
    <mergeCell ref="J1:L1"/>
    <mergeCell ref="F2:H2"/>
    <mergeCell ref="J2:L2"/>
    <mergeCell ref="A4:L4"/>
  </mergeCells>
  <printOptions horizontalCentered="true" verticalCentered="true"/>
  <pageMargins bottom="0" footer="0.511805555555556" header="0.511805555555556" left="0" right="0" top="0"/>
  <pageSetup paperSize="9" orientation="landscape" firstPageNumber="0" fitToHeight="0" fitToWidth="0" scale="69"/>
</worksheet>
</file>