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本月數" r:id="rId4"/>
  </sheets>
  <definedNames>
    <definedName name="\c" hidden="false">#REF!</definedName>
    <definedName name="\C1" hidden="false">#REF!</definedName>
    <definedName name="_xlnm.Print_Area" localSheetId="0" hidden="false">本月數!$A$1:$J$39</definedName>
  </definedNames>
</workbook>
</file>

<file path=xl/sharedStrings.xml><?xml version="1.0" encoding="utf-8"?>
<sst xmlns="http://schemas.openxmlformats.org/spreadsheetml/2006/main" count="53">
  <si>
    <t>公　　開　　類</t>
  </si>
  <si>
    <t>月　　　　　報</t>
  </si>
  <si>
    <t>臺中市各項稅捐實徵淨額與預算數及上年同期比較－本月數</t>
  </si>
  <si>
    <t xml:space="preserve">　稅　　目　　別</t>
  </si>
  <si>
    <t>總           計</t>
  </si>
  <si>
    <t>一.稅 捐 收 入</t>
  </si>
  <si>
    <t xml:space="preserve">   1.地  價  稅</t>
  </si>
  <si>
    <t xml:space="preserve">   2.田      賦</t>
  </si>
  <si>
    <t xml:space="preserve">   3.土地增值稅</t>
  </si>
  <si>
    <t xml:space="preserve">   4.房  屋  稅</t>
  </si>
  <si>
    <t xml:space="preserve">   5.使用牌照稅</t>
  </si>
  <si>
    <t xml:space="preserve">   6.契      稅</t>
  </si>
  <si>
    <t xml:space="preserve">   7.印  花  稅</t>
  </si>
  <si>
    <t xml:space="preserve">   8.娛  樂  稅</t>
  </si>
  <si>
    <t xml:space="preserve">   9.特別及臨時稅課</t>
  </si>
  <si>
    <t xml:space="preserve">    (1)特別稅</t>
  </si>
  <si>
    <t xml:space="preserve">       營建剩餘土石方</t>
  </si>
  <si>
    <t xml:space="preserve">       土石採取 </t>
  </si>
  <si>
    <t xml:space="preserve">       礦石開採</t>
  </si>
  <si>
    <t xml:space="preserve">   （2)臨時稅</t>
  </si>
  <si>
    <t xml:space="preserve">       土石採取</t>
  </si>
  <si>
    <t xml:space="preserve">  10.教  育  捐</t>
  </si>
  <si>
    <t xml:space="preserve">    (1)房屋稅附徵</t>
  </si>
  <si>
    <t xml:space="preserve">    (2)娛樂稅附徵</t>
  </si>
  <si>
    <t xml:space="preserve">    (3)契　稅附徵</t>
  </si>
  <si>
    <t xml:space="preserve">二.罰      鍰  </t>
  </si>
  <si>
    <t xml:space="preserve">  1.財   務   罰   鍰</t>
  </si>
  <si>
    <t xml:space="preserve">  2.罰   金   罰   鍰</t>
  </si>
  <si>
    <t xml:space="preserve"> 填 表        　　　　　　　　審 核　　　　　　　　　    業務主管人員　    　　　　　　　　　機關首長</t>
  </si>
  <si>
    <t xml:space="preserve">                                                         主辦統計人員</t>
  </si>
  <si>
    <t>資料來源：由會計室依據表報代號WAA40BP1、WAA40CP1編製。</t>
  </si>
  <si>
    <t>填表說明：本表編製4份，1份以電子檔(Excel或ODF檔，及陳核後之PDF掃描檔)Email至財政部統計處，1份送市府主計處，1份送本局會計室，1份自存。</t>
  </si>
  <si>
    <t>每月終了後15日內編報</t>
  </si>
  <si>
    <t>12月份於次年1月25日前編報</t>
  </si>
  <si>
    <t>本月實徵數</t>
  </si>
  <si>
    <t>合計
(1)</t>
  </si>
  <si>
    <t>本年度</t>
  </si>
  <si>
    <t>中華民國109年2月</t>
  </si>
  <si>
    <t>以前年度</t>
  </si>
  <si>
    <t>本月退還以前年度收入數
(2)</t>
  </si>
  <si>
    <t>本月實徵淨額 
(3)=(1)－(2)</t>
  </si>
  <si>
    <t>本月實徵淨額
占本月分配預算數百分比</t>
  </si>
  <si>
    <t>本月分配
預算數(4)</t>
  </si>
  <si>
    <t>％
(3)/(4)*100</t>
  </si>
  <si>
    <t>編 製 機 關</t>
  </si>
  <si>
    <t>表     　號</t>
  </si>
  <si>
    <t>本月實徵淨額
與上年同月比較</t>
  </si>
  <si>
    <t>上年同月
實徵淨額(5)</t>
  </si>
  <si>
    <t>臺中市政府地方稅務局</t>
  </si>
  <si>
    <t>20903-01-02-2</t>
  </si>
  <si>
    <t>單位：新臺幣元</t>
  </si>
  <si>
    <t>增減%
[(3)-(5)]/(5)*100</t>
  </si>
  <si>
    <t>中華民國 109 年 3 月 5 日編製</t>
  </si>
</sst>
</file>

<file path=xl/styles.xml><?xml version="1.0" encoding="utf-8"?>
<styleSheet xmlns="http://schemas.openxmlformats.org/spreadsheetml/2006/main">
  <numFmts count="6">
    <numFmt formatCode="#,##0;\-#,##0;&quot;-&quot;" numFmtId="188"/>
    <numFmt formatCode="_-\ #,##0_-;\-\ #,##0_-;_-\ &quot;-&quot;_-;_-@_-" numFmtId="189"/>
    <numFmt formatCode="_(* #,##0_);_(* \(#,##0\);_(* &quot;-&quot;_);_(@_)" numFmtId="190"/>
    <numFmt formatCode="#,##0.0" numFmtId="191"/>
    <numFmt formatCode="#,##0.0;\-#,##0.0;&quot;--&quot;" numFmtId="192"/>
    <numFmt formatCode="_(* #,##0.00_);_(* \(#,##0.00\);_(* &quot;-&quot;??_);_(@_)" numFmtId="193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2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7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xfId="1" applyFont="true">
      <alignment horizontal="center" vertical="center"/>
    </xf>
    <xf numFmtId="3" fontId="3" xfId="1" applyNumberFormat="true" applyFont="true">
      <alignment horizontal="center"/>
    </xf>
    <xf numFmtId="0" fontId="2" borderId="2" xfId="1" applyFont="true" applyBorder="true">
      <alignment vertical="center"/>
    </xf>
    <xf numFmtId="0" fontId="2" borderId="3" xfId="1" applyFont="true" applyBorder="true">
      <alignment vertical="center"/>
    </xf>
    <xf numFmtId="0" fontId="4" borderId="4" xfId="1" applyFont="true" applyBorder="true">
      <alignment vertical="center"/>
    </xf>
    <xf numFmtId="0" fontId="4" borderId="5" xfId="1" applyFont="true" applyBorder="true">
      <alignment horizontal="left" vertical="center"/>
    </xf>
    <xf numFmtId="0" fontId="2" borderId="5" xfId="1" applyFont="true" applyBorder="true">
      <alignment vertical="center"/>
    </xf>
    <xf numFmtId="0" fontId="2" borderId="5" xfId="1" applyFont="true" applyBorder="true">
      <alignment horizontal="left" vertical="center"/>
    </xf>
    <xf numFmtId="0" fontId="2" borderId="6" xfId="1" applyFont="true" applyBorder="true">
      <alignment vertical="center"/>
    </xf>
    <xf numFmtId="0" fontId="2" borderId="7" xfId="1" applyFont="true" applyBorder="true">
      <alignment vertical="center"/>
    </xf>
    <xf numFmtId="0" fontId="4" borderId="8" xfId="1" applyFont="true" applyBorder="true">
      <alignment vertical="center"/>
    </xf>
    <xf numFmtId="0" fontId="2" borderId="8" xfId="1" applyFont="true" applyBorder="true">
      <alignment vertical="center"/>
    </xf>
    <xf numFmtId="0" fontId="2" borderId="9" xfId="1" applyFont="true" applyBorder="true">
      <alignment horizontal="left" vertical="center"/>
    </xf>
    <xf numFmtId="0" fontId="4" xfId="1" applyFont="true">
      <alignment horizontal="left" vertical="center"/>
    </xf>
    <xf numFmtId="3" fontId="2" xfId="1" applyNumberFormat="true" applyFont="true">
      <alignment horizontal="left"/>
    </xf>
    <xf numFmtId="188" fontId="2" xfId="1" applyNumberFormat="true" applyFont="true">
      <alignment horizontal="left"/>
    </xf>
    <xf numFmtId="0" fontId="2" xfId="1" applyFont="true">
      <alignment vertical="center"/>
    </xf>
    <xf numFmtId="0" fontId="2" xfId="1" applyFont="true">
      <alignment horizontal="left"/>
    </xf>
    <xf numFmtId="0" fontId="2" xfId="1" applyFont="true"/>
    <xf numFmtId="3" fontId="2" borderId="10" xfId="1" applyNumberFormat="true" applyFont="true" applyBorder="true">
      <alignment vertical="top"/>
    </xf>
    <xf numFmtId="3" fontId="2" xfId="1" applyNumberFormat="true" applyFont="true">
      <alignment vertical="top"/>
    </xf>
    <xf numFmtId="3" fontId="2" xfId="1" applyNumberFormat="true" applyFont="true"/>
    <xf numFmtId="3" fontId="2" borderId="11" xfId="1" applyNumberFormat="true" applyFont="true" applyBorder="true">
      <alignment horizontal="center" vertical="center"/>
    </xf>
    <xf numFmtId="3" fontId="2" borderId="12" xfId="1" applyNumberFormat="true" applyFont="true" applyBorder="true">
      <alignment horizontal="center" vertical="center" wrapText="true"/>
    </xf>
    <xf numFmtId="189" fontId="5" borderId="13" xfId="1" applyNumberFormat="true" applyFont="true" applyBorder="true">
      <alignment horizontal="right" vertical="center"/>
    </xf>
    <xf numFmtId="189" fontId="5" borderId="14" xfId="1" applyNumberFormat="true" applyFont="true" applyBorder="true">
      <alignment horizontal="right" vertical="center"/>
    </xf>
    <xf numFmtId="189" fontId="1" borderId="15" xfId="1" applyNumberFormat="true" applyFont="true" applyBorder="true">
      <alignment horizontal="right" vertical="center"/>
    </xf>
    <xf numFmtId="189" fontId="1" borderId="14" xfId="1" applyNumberFormat="true" applyFont="true" applyBorder="true">
      <alignment horizontal="right" vertical="center"/>
    </xf>
    <xf numFmtId="189" fontId="5" borderId="16" xfId="1" applyNumberFormat="true" applyFont="true" applyBorder="true">
      <alignment horizontal="right" vertical="center"/>
    </xf>
    <xf numFmtId="189" fontId="1" borderId="17" xfId="1" applyNumberFormat="true" applyFont="true" applyBorder="true">
      <alignment horizontal="right" vertical="center"/>
    </xf>
    <xf numFmtId="189" fontId="1" borderId="18" xfId="1" applyNumberFormat="true" applyFont="true" applyBorder="true">
      <alignment horizontal="right" vertical="center"/>
    </xf>
    <xf numFmtId="190" fontId="2" xfId="1" applyNumberFormat="true" applyFont="true">
      <alignment horizontal="right" vertical="center"/>
    </xf>
    <xf numFmtId="191" fontId="2" xfId="1" applyNumberFormat="true" applyFont="true">
      <alignment horizontal="left" vertical="center"/>
    </xf>
    <xf numFmtId="3" fontId="2" xfId="1" applyNumberFormat="true" applyFont="true">
      <alignment vertical="top" wrapText="true"/>
    </xf>
    <xf numFmtId="3" fontId="2" borderId="19" xfId="1" applyNumberFormat="true" applyFont="true" applyBorder="true">
      <alignment vertical="top" wrapText="true"/>
    </xf>
    <xf numFmtId="0" fontId="2" borderId="20" xfId="1" applyFont="true" applyBorder="true">
      <alignment horizontal="center" vertical="center"/>
    </xf>
    <xf numFmtId="3" fontId="2" borderId="18" xfId="1" applyNumberFormat="true" applyFont="true" applyBorder="true">
      <alignment horizontal="center" vertical="center"/>
    </xf>
    <xf numFmtId="189" fontId="5" borderId="15" xfId="1" applyNumberFormat="true" applyFont="true" applyBorder="true">
      <alignment horizontal="right" vertical="center"/>
    </xf>
    <xf numFmtId="189" fontId="1" borderId="21" xfId="1" applyNumberFormat="true" applyFont="true" applyBorder="true">
      <alignment horizontal="right" vertical="center"/>
    </xf>
    <xf numFmtId="49" fontId="2" borderId="19" xfId="1" applyNumberFormat="true" applyFont="true" applyBorder="true">
      <alignment horizontal="center" vertical="center"/>
    </xf>
    <xf numFmtId="0" fontId="2" borderId="22" xfId="1" applyFont="true" applyBorder="true">
      <alignment horizontal="center" vertical="center"/>
    </xf>
    <xf numFmtId="191" fontId="2" borderId="18" xfId="1" applyNumberFormat="true" applyFont="true" applyBorder="true">
      <alignment horizontal="center" vertical="center"/>
    </xf>
    <xf numFmtId="3" fontId="2" xfId="1" applyNumberFormat="true" applyFont="true">
      <alignment horizontal="right" vertical="center"/>
    </xf>
    <xf numFmtId="191" fontId="2" xfId="1" applyNumberFormat="true" applyFont="true"/>
    <xf numFmtId="3" fontId="2" borderId="19" xfId="1" applyNumberFormat="true" applyFont="true" applyBorder="true">
      <alignment horizontal="center" vertical="center"/>
    </xf>
    <xf numFmtId="3" fontId="2" borderId="23" xfId="1" applyNumberFormat="true" applyFont="true" applyBorder="true">
      <alignment horizontal="center" vertical="center" wrapText="true"/>
    </xf>
    <xf numFmtId="49" fontId="2" xfId="1" applyNumberFormat="true" applyFont="true">
      <alignment horizontal="right" vertical="center"/>
    </xf>
    <xf numFmtId="49" fontId="2" borderId="19" xfId="1" applyNumberFormat="true" applyFont="true" applyBorder="true">
      <alignment horizontal="right" vertical="center"/>
    </xf>
    <xf numFmtId="0" fontId="2" xfId="1" applyFont="true">
      <alignment horizontal="right" vertical="center"/>
    </xf>
    <xf numFmtId="3" fontId="2" borderId="13" xfId="1" applyNumberFormat="true" applyFont="true" applyBorder="true">
      <alignment horizontal="center" vertical="center" wrapText="true"/>
    </xf>
    <xf numFmtId="3" fontId="2" borderId="24" xfId="1" applyNumberFormat="true" applyFont="true" applyBorder="true">
      <alignment horizontal="center" vertical="center" wrapText="true"/>
    </xf>
    <xf numFmtId="49" fontId="2" borderId="7" xfId="1" applyNumberFormat="true" applyFont="true" applyBorder="true">
      <alignment horizontal="right" vertical="center"/>
    </xf>
    <xf numFmtId="49" fontId="2" borderId="3" xfId="1" applyNumberFormat="true" applyFont="true" applyBorder="true">
      <alignment horizontal="right" vertical="center"/>
    </xf>
    <xf numFmtId="3" fontId="2" borderId="18" xfId="1" applyNumberFormat="true" applyFont="true" applyBorder="true">
      <alignment horizontal="center" vertical="center" wrapText="true"/>
    </xf>
    <xf numFmtId="192" fontId="5" borderId="15" xfId="1" applyNumberFormat="true" applyFont="true" applyBorder="true">
      <alignment horizontal="right" vertical="center"/>
    </xf>
    <xf numFmtId="192" fontId="1" borderId="15" xfId="1" applyNumberFormat="true" applyFont="true" applyBorder="true">
      <alignment horizontal="right" vertical="center"/>
    </xf>
    <xf numFmtId="192" fontId="1" borderId="21" xfId="1" applyNumberFormat="true" applyFont="true" applyBorder="true">
      <alignment horizontal="right" vertical="center"/>
    </xf>
    <xf numFmtId="192" fontId="1" borderId="18" xfId="1" applyNumberFormat="true" applyFont="true" applyBorder="true">
      <alignment horizontal="right" vertical="center"/>
    </xf>
    <xf numFmtId="193" fontId="2" xfId="1" applyNumberFormat="true" applyFont="true">
      <alignment horizontal="right" vertical="center"/>
    </xf>
    <xf numFmtId="0" fontId="2" borderId="1" xfId="1" applyFont="true" applyBorder="true">
      <alignment horizontal="center"/>
    </xf>
    <xf numFmtId="0" fontId="2" xfId="1" applyFont="true">
      <alignment horizontal="center"/>
    </xf>
    <xf numFmtId="3" fontId="2" borderId="25" xfId="1" applyNumberFormat="true" applyFont="true" applyBorder="true">
      <alignment horizontal="center" vertical="center" wrapText="true"/>
    </xf>
    <xf numFmtId="3" fontId="6" borderId="1" xfId="1" applyNumberFormat="true" applyFont="true" applyBorder="true">
      <alignment vertical="center"/>
    </xf>
    <xf numFmtId="3" fontId="2" borderId="1" xfId="1" applyNumberFormat="true" applyFont="true" applyBorder="true">
      <alignment horizontal="center" vertical="center"/>
    </xf>
    <xf numFmtId="3" fontId="2" xfId="1" applyNumberFormat="true" applyFont="true">
      <alignment horizontal="center" vertical="center"/>
    </xf>
    <xf numFmtId="3" fontId="7" xfId="1" applyNumberFormat="true" applyFont="true">
      <alignment horizontal="right" vertical="center"/>
    </xf>
    <xf numFmtId="3" fontId="2" borderId="26" xfId="1" applyNumberFormat="true" applyFont="true" applyBorder="true">
      <alignment horizontal="center" vertical="center" wrapText="true"/>
    </xf>
    <xf numFmtId="192" fontId="5" borderId="27" xfId="1" applyNumberFormat="true" applyFont="true" applyBorder="true">
      <alignment horizontal="right" vertical="center"/>
    </xf>
    <xf numFmtId="192" fontId="5" borderId="26" xfId="1" applyNumberFormat="true" applyFont="true" applyBorder="true">
      <alignment horizontal="right" vertical="center"/>
    </xf>
    <xf numFmtId="3" fontId="2" xfId="1" applyNumberFormat="true" applyFont="true">
      <alignment horizontal="right"/>
    </xf>
    <xf numFmtId="0" fontId="4" xfId="1" applyFont="true"/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39"/>
  <sheetViews>
    <sheetView zoomScale="100" topLeftCell="A1" workbookViewId="0" showGridLines="1" showRowColHeaders="1">
      <selection activeCell="J32" sqref="J32:J32"/>
    </sheetView>
  </sheetViews>
  <sheetFormatPr customHeight="false" defaultColWidth="9.00390625" defaultRowHeight="16.5"/>
  <cols>
    <col min="1" max="1" bestFit="false" customWidth="true" style="21" width="22.57421875" hidden="false" outlineLevel="0"/>
    <col min="2" max="2" bestFit="false" customWidth="true" style="21" width="17.00390625" hidden="false" outlineLevel="0"/>
    <col min="3" max="3" bestFit="false" customWidth="true" style="21" width="18.57421875" hidden="false" outlineLevel="0"/>
    <col min="4" max="4" bestFit="false" customWidth="true" style="21" width="15.140625" hidden="false" outlineLevel="0"/>
    <col min="5" max="5" bestFit="false" customWidth="true" style="21" width="14.421875" hidden="false" outlineLevel="0"/>
    <col min="6" max="6" bestFit="false" customWidth="true" style="21" width="16.28125" hidden="false" outlineLevel="0"/>
    <col min="7" max="7" bestFit="false" customWidth="true" style="21" width="19.28125" hidden="false" outlineLevel="0"/>
    <col min="8" max="8" bestFit="false" customWidth="true" style="21" width="16.28125" hidden="false" outlineLevel="0"/>
    <col min="9" max="9" bestFit="false" customWidth="true" style="21" width="19.28125" hidden="false" outlineLevel="0"/>
    <col min="10" max="10" bestFit="false" customWidth="true" style="21" width="24.00390625" hidden="false" outlineLevel="0"/>
    <col min="11" max="16384" bestFit="false" style="21" width="9.28125" hidden="false" outlineLevel="0"/>
  </cols>
  <sheetData>
    <row r="1" ht="20.1" customHeight="true">
      <c r="A1" s="2" t="s">
        <v>0</v>
      </c>
      <c r="B1" s="21" t="s">
        <v>32</v>
      </c>
      <c r="C1" s="36"/>
      <c r="D1" s="36"/>
      <c r="E1" s="36"/>
      <c r="F1" s="49"/>
      <c r="G1" s="49"/>
      <c r="H1" s="54"/>
      <c r="I1" s="2" t="s">
        <v>44</v>
      </c>
      <c r="J1" s="65" t="s">
        <v>48</v>
      </c>
    </row>
    <row r="2" ht="20.1" customHeight="true">
      <c r="A2" s="2" t="s">
        <v>1</v>
      </c>
      <c r="B2" s="22" t="s">
        <v>33</v>
      </c>
      <c r="C2" s="37"/>
      <c r="D2" s="37"/>
      <c r="E2" s="37"/>
      <c r="F2" s="50"/>
      <c r="G2" s="50"/>
      <c r="H2" s="55"/>
      <c r="I2" s="62" t="s">
        <v>45</v>
      </c>
      <c r="J2" s="66" t="s">
        <v>49</v>
      </c>
      <c r="K2" s="21"/>
    </row>
    <row r="3" ht="20.1" customHeight="true">
      <c r="A3" s="3"/>
      <c r="B3" s="23"/>
      <c r="C3" s="36"/>
      <c r="D3" s="36"/>
      <c r="E3" s="36"/>
      <c r="F3" s="49"/>
      <c r="G3" s="49"/>
      <c r="H3" s="49"/>
      <c r="I3" s="63"/>
      <c r="J3" s="67"/>
      <c r="K3" s="21"/>
    </row>
    <row r="4" ht="34.9" customHeight="tru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ht="20.1" customHeight="true">
      <c r="B5" s="24"/>
      <c r="C5" s="24"/>
      <c r="D5" s="42" t="s">
        <v>37</v>
      </c>
      <c r="E5" s="47"/>
      <c r="F5" s="47"/>
      <c r="G5" s="47"/>
      <c r="I5" s="24"/>
      <c r="J5" s="68" t="s">
        <v>50</v>
      </c>
    </row>
    <row r="6" ht="37.9" customHeight="true">
      <c r="A6" s="5" t="s">
        <v>3</v>
      </c>
      <c r="B6" s="25" t="s">
        <v>34</v>
      </c>
      <c r="C6" s="38"/>
      <c r="D6" s="43"/>
      <c r="E6" s="48" t="s">
        <v>39</v>
      </c>
      <c r="F6" s="48" t="s">
        <v>40</v>
      </c>
      <c r="G6" s="52" t="s">
        <v>41</v>
      </c>
      <c r="H6" s="52"/>
      <c r="I6" s="64" t="s">
        <v>46</v>
      </c>
      <c r="J6" s="64"/>
    </row>
    <row r="7" ht="37.5" customHeight="true">
      <c r="A7" s="6"/>
      <c r="B7" s="26" t="s">
        <v>35</v>
      </c>
      <c r="C7" s="39" t="s">
        <v>36</v>
      </c>
      <c r="D7" s="44" t="s">
        <v>38</v>
      </c>
      <c r="E7" s="48"/>
      <c r="F7" s="48"/>
      <c r="G7" s="53" t="s">
        <v>42</v>
      </c>
      <c r="H7" s="56" t="s">
        <v>43</v>
      </c>
      <c r="I7" s="53" t="s">
        <v>47</v>
      </c>
      <c r="J7" s="69" t="s">
        <v>51</v>
      </c>
    </row>
    <row r="8" ht="18" s="73" customFormat="true" customHeight="true">
      <c r="A8" s="7" t="s">
        <v>4</v>
      </c>
      <c r="B8" s="27" t="n">
        <f>SUM(C8:D8)</f>
        <v>1810167066</v>
      </c>
      <c r="C8" s="27" t="n">
        <f>SUM(C9,C30)</f>
        <v>1750561803</v>
      </c>
      <c r="D8" s="27" t="n">
        <f>SUM(D9,D30)</f>
        <v>59605263</v>
      </c>
      <c r="E8" s="27" t="n">
        <f>SUM(E9,E30)</f>
        <v>9479228</v>
      </c>
      <c r="F8" s="27" t="n">
        <f>B8-E8</f>
        <v>1800687838</v>
      </c>
      <c r="G8" s="27" t="n">
        <f>SUM(G9,G30)</f>
        <v>1200128000</v>
      </c>
      <c r="H8" s="57" t="n">
        <f>IF(G8=0,"--",F8/G8*100)</f>
        <v>150.041315426355</v>
      </c>
      <c r="I8" s="27" t="n">
        <f>SUM(I9,I30)</f>
        <v>1353435973</v>
      </c>
      <c r="J8" s="70" t="n">
        <f>IF(I8=0,"--",(F8-I8)/I8*100)</f>
        <v>33.0456611115951</v>
      </c>
    </row>
    <row r="9" ht="18" s="73" customFormat="true" customHeight="true">
      <c r="A9" s="8" t="s">
        <v>5</v>
      </c>
      <c r="B9" s="28" t="n">
        <f>SUM(C9:D9)</f>
        <v>1804436317</v>
      </c>
      <c r="C9" s="40" t="n">
        <f>SUM(C10:C18,C26)</f>
        <v>1749685704</v>
      </c>
      <c r="D9" s="40" t="n">
        <f>SUM(D10:D18,D26)</f>
        <v>54750613</v>
      </c>
      <c r="E9" s="40" t="n">
        <f>SUM(E10:E18,E26)</f>
        <v>9398770</v>
      </c>
      <c r="F9" s="40" t="n">
        <f>B9-E9</f>
        <v>1795037547</v>
      </c>
      <c r="G9" s="40" t="n">
        <f>SUM(G10:G18,G26)</f>
        <v>1198828000</v>
      </c>
      <c r="H9" s="57" t="n">
        <f>IF(G9=0,"--",F9/G9*100)</f>
        <v>149.73270118816</v>
      </c>
      <c r="I9" s="40" t="n">
        <f>SUM(I10:I18,I26)</f>
        <v>1347476708</v>
      </c>
      <c r="J9" s="70" t="n">
        <f>IF(I9=0,"--",(F9-I9)/I9*100)</f>
        <v>33.2147365771016</v>
      </c>
    </row>
    <row r="10" ht="18" customHeight="true">
      <c r="A10" s="9" t="s">
        <v>6</v>
      </c>
      <c r="B10" s="29" t="n">
        <f>SUM(C10:D10)</f>
        <v>24794533</v>
      </c>
      <c r="C10" s="29" t="n">
        <v>13273816</v>
      </c>
      <c r="D10" s="29" t="n">
        <v>11520717</v>
      </c>
      <c r="E10" s="29" t="n">
        <v>977894</v>
      </c>
      <c r="F10" s="29" t="n">
        <f>B10-E10</f>
        <v>23816639</v>
      </c>
      <c r="G10" s="29" t="n">
        <v>9735000</v>
      </c>
      <c r="H10" s="58" t="n">
        <f>IF(G10=0,"--",F10/G10*100)</f>
        <v>244.649604519774</v>
      </c>
      <c r="I10" s="29" t="n">
        <v>9751258</v>
      </c>
      <c r="J10" s="70" t="n">
        <f>IF(I10=0,"--",(F10-I10)/I10*100)</f>
        <v>144.241707070001</v>
      </c>
    </row>
    <row r="11" ht="18" customHeight="true">
      <c r="A11" s="9" t="s">
        <v>7</v>
      </c>
      <c r="B11" s="29" t="n">
        <f>SUM(C11:D11)</f>
        <v>0</v>
      </c>
      <c r="C11" s="29" t="n">
        <v>0</v>
      </c>
      <c r="D11" s="29" t="n">
        <v>0</v>
      </c>
      <c r="E11" s="29" t="n">
        <v>0</v>
      </c>
      <c r="F11" s="29" t="n">
        <f>B11-E11</f>
        <v>0</v>
      </c>
      <c r="G11" s="29" t="n">
        <v>0</v>
      </c>
      <c r="H11" s="58" t="str">
        <f>IF(G11=0,"--",F11/G11*100)</f>
        <v>--</v>
      </c>
      <c r="I11" s="29" t="n">
        <v>0</v>
      </c>
      <c r="J11" s="70" t="str">
        <f>IF(I11=0,"--",(F11-I11)/I11*100)</f>
        <v>--</v>
      </c>
    </row>
    <row r="12" ht="18" customHeight="true">
      <c r="A12" s="9" t="s">
        <v>8</v>
      </c>
      <c r="B12" s="29" t="n">
        <f>SUM(C12:D12)</f>
        <v>1424312378</v>
      </c>
      <c r="C12" s="29" t="n">
        <v>1402722410</v>
      </c>
      <c r="D12" s="29" t="n">
        <v>21589968</v>
      </c>
      <c r="E12" s="29" t="n">
        <v>7024714</v>
      </c>
      <c r="F12" s="29" t="n">
        <f>B12-E12</f>
        <v>1417287664</v>
      </c>
      <c r="G12" s="29" t="n">
        <v>895350000</v>
      </c>
      <c r="H12" s="58" t="n">
        <f>IF(G12=0,"--",F12/G12*100)</f>
        <v>158.294260791869</v>
      </c>
      <c r="I12" s="29" t="n">
        <v>1074654061</v>
      </c>
      <c r="J12" s="70" t="n">
        <f>IF(I12=0,"--",(F12-I12)/I12*100)</f>
        <v>31.883153419731</v>
      </c>
    </row>
    <row r="13" ht="18" customHeight="true">
      <c r="A13" s="9" t="s">
        <v>9</v>
      </c>
      <c r="B13" s="29" t="n">
        <f>SUM(C13:D13)</f>
        <v>34169927</v>
      </c>
      <c r="C13" s="29" t="n">
        <v>28377944</v>
      </c>
      <c r="D13" s="29" t="n">
        <v>5791983</v>
      </c>
      <c r="E13" s="29" t="n">
        <v>128878</v>
      </c>
      <c r="F13" s="29" t="n">
        <f>B13-E13</f>
        <v>34041049</v>
      </c>
      <c r="G13" s="29" t="n">
        <v>19274000</v>
      </c>
      <c r="H13" s="58" t="n">
        <f>IF(G13=0,"--",F13/G13*100)</f>
        <v>176.6164210854</v>
      </c>
      <c r="I13" s="29" t="n">
        <v>19310984</v>
      </c>
      <c r="J13" s="70" t="n">
        <f>IF(I13=0,"--",(F13-I13)/I13*100)</f>
        <v>76.278168942608</v>
      </c>
    </row>
    <row r="14" ht="18" customHeight="true">
      <c r="A14" s="9" t="s">
        <v>10</v>
      </c>
      <c r="B14" s="29" t="n">
        <f>SUM(C14:D14)</f>
        <v>99013068</v>
      </c>
      <c r="C14" s="29" t="n">
        <v>86520049</v>
      </c>
      <c r="D14" s="29" t="n">
        <v>12493019</v>
      </c>
      <c r="E14" s="29" t="n">
        <v>1225261</v>
      </c>
      <c r="F14" s="29" t="n">
        <f>B14-E14</f>
        <v>97787807</v>
      </c>
      <c r="G14" s="29" t="n">
        <v>119000000</v>
      </c>
      <c r="H14" s="58" t="n">
        <f>IF(G14=0,"--",F14/G14*100)</f>
        <v>82.1746277310924</v>
      </c>
      <c r="I14" s="29" t="n">
        <v>84490206</v>
      </c>
      <c r="J14" s="70" t="n">
        <f>IF(I14=0,"--",(F14-I14)/I14*100)</f>
        <v>15.7386301082045</v>
      </c>
    </row>
    <row r="15" ht="18" customHeight="true">
      <c r="A15" s="9" t="s">
        <v>11</v>
      </c>
      <c r="B15" s="29" t="n">
        <f>SUM(C15:D15)</f>
        <v>151821004</v>
      </c>
      <c r="C15" s="29" t="n">
        <v>150703080</v>
      </c>
      <c r="D15" s="29" t="n">
        <v>1117924</v>
      </c>
      <c r="E15" s="29" t="n">
        <v>0</v>
      </c>
      <c r="F15" s="29" t="n">
        <f>B15-E15</f>
        <v>151821004</v>
      </c>
      <c r="G15" s="29" t="n">
        <v>100084000</v>
      </c>
      <c r="H15" s="58" t="n">
        <f>IF(G15=0,"--",F15/G15*100)</f>
        <v>151.693581391631</v>
      </c>
      <c r="I15" s="29" t="n">
        <v>84303527</v>
      </c>
      <c r="J15" s="70" t="n">
        <f>IF(I15=0,"--",(F15-I15)/I15*100)</f>
        <v>80.0885554883131</v>
      </c>
    </row>
    <row r="16" ht="18" customHeight="true">
      <c r="A16" s="9" t="s">
        <v>12</v>
      </c>
      <c r="B16" s="29" t="n">
        <f>SUM(C16:D16)</f>
        <v>55824984</v>
      </c>
      <c r="C16" s="29" t="n">
        <v>53894794</v>
      </c>
      <c r="D16" s="29" t="n">
        <v>1930190</v>
      </c>
      <c r="E16" s="29" t="n">
        <v>40245</v>
      </c>
      <c r="F16" s="29" t="n">
        <f>B16-E16</f>
        <v>55784739</v>
      </c>
      <c r="G16" s="29" t="n">
        <v>46882000</v>
      </c>
      <c r="H16" s="58" t="n">
        <f>IF(G16=0,"--",F16/G16*100)</f>
        <v>118.989674075338</v>
      </c>
      <c r="I16" s="29" t="n">
        <v>42664550</v>
      </c>
      <c r="J16" s="70" t="n">
        <f>IF(I16=0,"--",(F16-I16)/I16*100)</f>
        <v>30.75196855469</v>
      </c>
    </row>
    <row r="17" ht="18" customHeight="true">
      <c r="A17" s="9" t="s">
        <v>13</v>
      </c>
      <c r="B17" s="29" t="n">
        <f>SUM(C17:D17)</f>
        <v>14500423</v>
      </c>
      <c r="C17" s="29" t="n">
        <v>14193611</v>
      </c>
      <c r="D17" s="29" t="n">
        <v>306812</v>
      </c>
      <c r="E17" s="29" t="n">
        <v>1778</v>
      </c>
      <c r="F17" s="29" t="n">
        <f>B17-E17</f>
        <v>14498645</v>
      </c>
      <c r="G17" s="29" t="n">
        <v>8503000</v>
      </c>
      <c r="H17" s="58" t="n">
        <f>IF(G17=0,"--",F17/G17*100)</f>
        <v>170.512113371751</v>
      </c>
      <c r="I17" s="29" t="n">
        <v>32302122</v>
      </c>
      <c r="J17" s="70" t="n">
        <f>IF(I17=0,"--",(F17-I17)/I17*100)</f>
        <v>-55.1155029381661</v>
      </c>
    </row>
    <row r="18" ht="18" customHeight="true">
      <c r="A18" s="9" t="s">
        <v>14</v>
      </c>
      <c r="B18" s="29" t="n">
        <f>SUM(C18:D18)</f>
        <v>0</v>
      </c>
      <c r="C18" s="29" t="n">
        <f>SUM(C19,C23)</f>
        <v>0</v>
      </c>
      <c r="D18" s="29" t="n">
        <f>SUM(D19,D23)</f>
        <v>0</v>
      </c>
      <c r="E18" s="29" t="n">
        <f>SUM(E19,E23)</f>
        <v>0</v>
      </c>
      <c r="F18" s="29" t="n">
        <f>B18-E18</f>
        <v>0</v>
      </c>
      <c r="G18" s="29" t="n">
        <f>SUM(G19,G23)</f>
        <v>0</v>
      </c>
      <c r="H18" s="58" t="str">
        <f>IF(G18=0,"--",F18/G18*100)</f>
        <v>--</v>
      </c>
      <c r="I18" s="29" t="n">
        <f>SUM(I19,I23)</f>
        <v>0</v>
      </c>
      <c r="J18" s="70" t="str">
        <f>IF(I18=0,"--",(F18-I18)/I18*100)</f>
        <v>--</v>
      </c>
    </row>
    <row r="19" ht="18" customHeight="true">
      <c r="A19" s="9" t="s">
        <v>15</v>
      </c>
      <c r="B19" s="29" t="n">
        <f>SUM(C19:D19)</f>
        <v>0</v>
      </c>
      <c r="C19" s="29" t="n">
        <f>SUM(C20:C22)</f>
        <v>0</v>
      </c>
      <c r="D19" s="29" t="n">
        <f>SUM(D20:D22)</f>
        <v>0</v>
      </c>
      <c r="E19" s="29" t="n">
        <f>SUM(E20:E22)</f>
        <v>0</v>
      </c>
      <c r="F19" s="29" t="n">
        <f>B19-E19</f>
        <v>0</v>
      </c>
      <c r="G19" s="29" t="n">
        <f>SUM(G20:G22)</f>
        <v>0</v>
      </c>
      <c r="H19" s="58" t="str">
        <f>IF(G19=0,"--",F19/G19*100)</f>
        <v>--</v>
      </c>
      <c r="I19" s="29" t="n">
        <f>SUM(I20:I22)</f>
        <v>0</v>
      </c>
      <c r="J19" s="70" t="str">
        <f>IF(I19=0,"--",(F19-I19)/I19*100)</f>
        <v>--</v>
      </c>
    </row>
    <row r="20" ht="18" customHeight="true">
      <c r="A20" s="10" t="s">
        <v>16</v>
      </c>
      <c r="B20" s="29" t="n">
        <f>SUM(C20:D20)</f>
        <v>0</v>
      </c>
      <c r="C20" s="29" t="n">
        <v>0</v>
      </c>
      <c r="D20" s="29" t="n">
        <v>0</v>
      </c>
      <c r="E20" s="29" t="n">
        <v>0</v>
      </c>
      <c r="F20" s="29" t="n">
        <f>B20-E20</f>
        <v>0</v>
      </c>
      <c r="G20" s="29" t="n">
        <v>0</v>
      </c>
      <c r="H20" s="58" t="str">
        <f>IF(G20=0,"--",F20/G20*100)</f>
        <v>--</v>
      </c>
      <c r="I20" s="29" t="n">
        <v>0</v>
      </c>
      <c r="J20" s="70" t="str">
        <f>IF(I20=0,"--",(F20-I20)/I20*100)</f>
        <v>--</v>
      </c>
    </row>
    <row r="21" ht="18" customHeight="true">
      <c r="A21" s="10" t="s">
        <v>17</v>
      </c>
      <c r="B21" s="29" t="n">
        <f>SUM(C21:D21)</f>
        <v>0</v>
      </c>
      <c r="C21" s="29" t="n">
        <v>0</v>
      </c>
      <c r="D21" s="29" t="n">
        <v>0</v>
      </c>
      <c r="E21" s="29" t="n">
        <v>0</v>
      </c>
      <c r="F21" s="29" t="n">
        <f>B21-E21</f>
        <v>0</v>
      </c>
      <c r="G21" s="29" t="n">
        <v>0</v>
      </c>
      <c r="H21" s="58" t="str">
        <f>IF(G21=0,"--",F21/G21*100)</f>
        <v>--</v>
      </c>
      <c r="I21" s="29" t="n">
        <v>0</v>
      </c>
      <c r="J21" s="70" t="str">
        <f>IF(I21=0,"--",(F21-I21)/I21*100)</f>
        <v>--</v>
      </c>
    </row>
    <row r="22" ht="18" customHeight="true">
      <c r="A22" s="10" t="s">
        <v>18</v>
      </c>
      <c r="B22" s="29" t="n">
        <f>SUM(C22:D22)</f>
        <v>0</v>
      </c>
      <c r="C22" s="29" t="n">
        <v>0</v>
      </c>
      <c r="D22" s="29" t="n">
        <v>0</v>
      </c>
      <c r="E22" s="29" t="n">
        <v>0</v>
      </c>
      <c r="F22" s="29" t="n">
        <f>B22-E22</f>
        <v>0</v>
      </c>
      <c r="G22" s="29" t="n">
        <v>0</v>
      </c>
      <c r="H22" s="58" t="str">
        <f>IF(G22=0,"--",F22/G22*100)</f>
        <v>--</v>
      </c>
      <c r="I22" s="29" t="n">
        <v>0</v>
      </c>
      <c r="J22" s="70" t="str">
        <f>IF(I22=0,"--",(F22-I22)/I22*100)</f>
        <v>--</v>
      </c>
    </row>
    <row r="23" ht="18" customHeight="true">
      <c r="A23" s="9" t="s">
        <v>19</v>
      </c>
      <c r="B23" s="29" t="n">
        <f>SUM(C23:D23)</f>
        <v>0</v>
      </c>
      <c r="C23" s="29" t="n">
        <f>SUM(C24:C25)</f>
        <v>0</v>
      </c>
      <c r="D23" s="29" t="n">
        <f>SUM(D24:D25)</f>
        <v>0</v>
      </c>
      <c r="E23" s="29" t="n">
        <f>SUM(E24:E25)</f>
        <v>0</v>
      </c>
      <c r="F23" s="29" t="n">
        <f>B23-E23</f>
        <v>0</v>
      </c>
      <c r="G23" s="29" t="n">
        <f>SUM(G24:G25)</f>
        <v>0</v>
      </c>
      <c r="H23" s="58" t="str">
        <f>IF(G23=0,"--",F23/G23*100)</f>
        <v>--</v>
      </c>
      <c r="I23" s="29" t="n">
        <f>SUM(I24:I25)</f>
        <v>0</v>
      </c>
      <c r="J23" s="70" t="str">
        <f>IF(I23=0,"--",(F23-I23)/I23*100)</f>
        <v>--</v>
      </c>
    </row>
    <row r="24" ht="18" customHeight="true">
      <c r="A24" s="9" t="s">
        <v>16</v>
      </c>
      <c r="B24" s="29" t="n">
        <f>SUM(C24:D24)</f>
        <v>0</v>
      </c>
      <c r="C24" s="29" t="n">
        <v>0</v>
      </c>
      <c r="D24" s="29" t="n">
        <v>0</v>
      </c>
      <c r="E24" s="29" t="n">
        <v>0</v>
      </c>
      <c r="F24" s="29" t="n">
        <f>B24-E24</f>
        <v>0</v>
      </c>
      <c r="G24" s="29" t="n">
        <v>0</v>
      </c>
      <c r="H24" s="58" t="str">
        <f>IF(G24=0,"--",F24/G24*100)</f>
        <v>--</v>
      </c>
      <c r="I24" s="29" t="n">
        <v>0</v>
      </c>
      <c r="J24" s="70" t="str">
        <f>IF(I24=0,"--",(F24-I24)/I24*100)</f>
        <v>--</v>
      </c>
    </row>
    <row r="25" ht="18" customHeight="true">
      <c r="A25" s="9" t="s">
        <v>20</v>
      </c>
      <c r="B25" s="29" t="n">
        <f>SUM(C25:D25)</f>
        <v>0</v>
      </c>
      <c r="C25" s="29" t="n">
        <v>0</v>
      </c>
      <c r="D25" s="29" t="n">
        <v>0</v>
      </c>
      <c r="E25" s="29" t="n">
        <v>0</v>
      </c>
      <c r="F25" s="29" t="n">
        <f>B25-E25</f>
        <v>0</v>
      </c>
      <c r="G25" s="29" t="n">
        <v>0</v>
      </c>
      <c r="H25" s="58" t="str">
        <f>IF(G25=0,"--",F25/G25*100)</f>
        <v>--</v>
      </c>
      <c r="I25" s="29" t="n">
        <v>0</v>
      </c>
      <c r="J25" s="70" t="str">
        <f>IF(I25=0,"--",(F25-I25)/I25*100)</f>
        <v>--</v>
      </c>
    </row>
    <row r="26" ht="18" customHeight="true">
      <c r="A26" s="9" t="s">
        <v>21</v>
      </c>
      <c r="B26" s="29" t="n">
        <f>SUM(C26:D26)</f>
        <v>0</v>
      </c>
      <c r="C26" s="29" t="n">
        <f>SUM(C27:C29)</f>
        <v>0</v>
      </c>
      <c r="D26" s="29" t="n">
        <f>SUM(D27:D29)</f>
        <v>0</v>
      </c>
      <c r="E26" s="29" t="n">
        <f>SUM(E27:E29)</f>
        <v>0</v>
      </c>
      <c r="F26" s="29" t="n">
        <f>B26-E26</f>
        <v>0</v>
      </c>
      <c r="G26" s="29" t="n">
        <f>SUM(G27:G29)</f>
        <v>0</v>
      </c>
      <c r="H26" s="58" t="str">
        <f>IF(G26=0,"--",F26/G26*100)</f>
        <v>--</v>
      </c>
      <c r="I26" s="29" t="n">
        <f>SUM(I27:I29)</f>
        <v>0</v>
      </c>
      <c r="J26" s="70" t="str">
        <f>IF(I26=0,"--",(F26-I26)/I26*100)</f>
        <v>--</v>
      </c>
      <c r="K26" s="73"/>
    </row>
    <row r="27" ht="18" customHeight="true">
      <c r="A27" s="9" t="s">
        <v>22</v>
      </c>
      <c r="B27" s="29" t="n">
        <f>SUM(C27:D27)</f>
        <v>0</v>
      </c>
      <c r="C27" s="29" t="n">
        <v>0</v>
      </c>
      <c r="D27" s="29" t="n">
        <v>0</v>
      </c>
      <c r="E27" s="29" t="n">
        <v>0</v>
      </c>
      <c r="F27" s="29" t="n">
        <f>B27-E27</f>
        <v>0</v>
      </c>
      <c r="G27" s="29" t="n">
        <v>0</v>
      </c>
      <c r="H27" s="58" t="str">
        <f>IF(G27=0,"--",F27/G27*100)</f>
        <v>--</v>
      </c>
      <c r="I27" s="29" t="n">
        <v>0</v>
      </c>
      <c r="J27" s="70" t="str">
        <f>IF(I27=0,"--",(F27-I27)/I27*100)</f>
        <v>--</v>
      </c>
    </row>
    <row r="28" ht="18" customHeight="true">
      <c r="A28" s="11" t="s">
        <v>23</v>
      </c>
      <c r="B28" s="29" t="n">
        <f>SUM(C28:D28)</f>
        <v>0</v>
      </c>
      <c r="C28" s="29" t="n">
        <v>0</v>
      </c>
      <c r="D28" s="29" t="n">
        <v>0</v>
      </c>
      <c r="E28" s="29" t="n">
        <v>0</v>
      </c>
      <c r="F28" s="29" t="n">
        <f>B28-E28</f>
        <v>0</v>
      </c>
      <c r="G28" s="29" t="n">
        <v>0</v>
      </c>
      <c r="H28" s="58" t="str">
        <f>IF(G28=0,"--",F28/G28*100)</f>
        <v>--</v>
      </c>
      <c r="I28" s="29" t="n">
        <v>0</v>
      </c>
      <c r="J28" s="70" t="str">
        <f>IF(I28=0,"--",(F28-I28)/I28*100)</f>
        <v>--</v>
      </c>
    </row>
    <row r="29" ht="18" customHeight="true">
      <c r="A29" s="12" t="s">
        <v>24</v>
      </c>
      <c r="B29" s="30" t="n">
        <f>SUM(C29:D29)</f>
        <v>0</v>
      </c>
      <c r="C29" s="29" t="n">
        <v>0</v>
      </c>
      <c r="D29" s="29" t="n">
        <v>0</v>
      </c>
      <c r="E29" s="29" t="n">
        <v>0</v>
      </c>
      <c r="F29" s="29" t="n">
        <f>B29-E29</f>
        <v>0</v>
      </c>
      <c r="G29" s="29" t="n">
        <v>0</v>
      </c>
      <c r="H29" s="58" t="str">
        <f>IF(G29=0,"--",F29/G29*100)</f>
        <v>--</v>
      </c>
      <c r="I29" s="29" t="n">
        <v>0</v>
      </c>
      <c r="J29" s="70" t="str">
        <f>IF(I29=0,"--",(F29-I29)/I29*100)</f>
        <v>--</v>
      </c>
    </row>
    <row r="30" ht="18" s="73" customFormat="true" customHeight="true">
      <c r="A30" s="13" t="s">
        <v>25</v>
      </c>
      <c r="B30" s="31" t="n">
        <f>SUM(C30:D30)</f>
        <v>5730749</v>
      </c>
      <c r="C30" s="40" t="n">
        <f>SUM(C31:C32)</f>
        <v>876099</v>
      </c>
      <c r="D30" s="40" t="n">
        <f>SUM(D31:D32)</f>
        <v>4854650</v>
      </c>
      <c r="E30" s="40" t="n">
        <f>SUM(E31:E32)</f>
        <v>80458</v>
      </c>
      <c r="F30" s="40" t="n">
        <f>B30-E30</f>
        <v>5650291</v>
      </c>
      <c r="G30" s="40" t="n">
        <f>SUM(G31:G32)</f>
        <v>1300000</v>
      </c>
      <c r="H30" s="57" t="n">
        <f>IF(G30=0,"--",F30/G30*100)</f>
        <v>434.637769230769</v>
      </c>
      <c r="I30" s="40" t="n">
        <f>SUM(I31:I32)</f>
        <v>5959265</v>
      </c>
      <c r="J30" s="70" t="n">
        <f>IF(I30=0,"--",(F30-I30)/I30*100)</f>
        <v>-5.18476691336935</v>
      </c>
    </row>
    <row r="31" ht="18" customHeight="true">
      <c r="A31" s="14" t="s">
        <v>26</v>
      </c>
      <c r="B31" s="32" t="n">
        <f>SUM(C31:D31)</f>
        <v>2681016</v>
      </c>
      <c r="C31" s="41" t="n">
        <v>670781</v>
      </c>
      <c r="D31" s="41" t="n">
        <v>2010235</v>
      </c>
      <c r="E31" s="41" t="n">
        <v>16800</v>
      </c>
      <c r="F31" s="41" t="n">
        <f>B31-E31</f>
        <v>2664216</v>
      </c>
      <c r="G31" s="41" t="n">
        <v>1000000</v>
      </c>
      <c r="H31" s="59" t="n">
        <f>IF(G31=0,"--",F31/G31*100)</f>
        <v>266.4216</v>
      </c>
      <c r="I31" s="41" t="n">
        <v>2068692</v>
      </c>
      <c r="J31" s="70" t="n">
        <f>IF(I31=0,"--",(F31-I31)/I31*100)</f>
        <v>28.7874657029659</v>
      </c>
    </row>
    <row r="32" ht="18" customHeight="true">
      <c r="A32" s="15" t="s">
        <v>27</v>
      </c>
      <c r="B32" s="33" t="n">
        <f>SUM(C32:D32)</f>
        <v>3049733</v>
      </c>
      <c r="C32" s="33" t="n">
        <v>205318</v>
      </c>
      <c r="D32" s="33" t="n">
        <v>2844415</v>
      </c>
      <c r="E32" s="33" t="n">
        <v>63658</v>
      </c>
      <c r="F32" s="33" t="n">
        <f>B32-E32</f>
        <v>2986075</v>
      </c>
      <c r="G32" s="33" t="n">
        <v>300000</v>
      </c>
      <c r="H32" s="60" t="n">
        <f>IF(G32=0,"--",F32/G32*100)</f>
        <v>995.358333333333</v>
      </c>
      <c r="I32" s="33" t="n">
        <v>3890573</v>
      </c>
      <c r="J32" s="71" t="n">
        <f>IF(I32=0,"--",(F32-I32)/I32*100)</f>
        <v>-23.2484520917613</v>
      </c>
    </row>
    <row r="33" ht="9.75" customHeight="true">
      <c r="A33" s="16"/>
      <c r="B33" s="34"/>
      <c r="C33" s="34"/>
      <c r="D33" s="34"/>
      <c r="E33" s="34"/>
      <c r="F33" s="34"/>
      <c r="G33" s="34"/>
      <c r="H33" s="61"/>
      <c r="I33" s="34"/>
      <c r="J33" s="61"/>
    </row>
    <row r="34" ht="15" customHeight="true">
      <c r="A34" s="17" t="s">
        <v>28</v>
      </c>
      <c r="B34" s="35"/>
      <c r="D34" s="45"/>
      <c r="F34" s="51"/>
      <c r="H34" s="24"/>
      <c r="I34" s="24"/>
      <c r="J34" s="72" t="s">
        <v>52</v>
      </c>
    </row>
    <row r="35">
      <c r="A35" s="18" t="s">
        <v>29</v>
      </c>
    </row>
    <row r="36" ht="12.75" customHeight="true"/>
    <row r="37">
      <c r="A37" s="19" t="s">
        <v>30</v>
      </c>
      <c r="B37" s="24"/>
      <c r="C37" s="24"/>
      <c r="D37" s="46"/>
      <c r="E37" s="24"/>
      <c r="F37" s="46"/>
      <c r="H37" s="24"/>
      <c r="I37" s="24"/>
    </row>
    <row r="38" ht="18" customHeight="true">
      <c r="A38" s="19" t="s">
        <v>31</v>
      </c>
      <c r="B38" s="19"/>
      <c r="C38" s="19"/>
      <c r="D38" s="19"/>
      <c r="E38" s="19"/>
      <c r="F38" s="19"/>
      <c r="G38" s="19"/>
      <c r="H38" s="19"/>
      <c r="I38" s="19"/>
      <c r="J38" s="19"/>
    </row>
    <row r="39">
      <c r="A39" s="20"/>
    </row>
  </sheetData>
  <mergeCells>
    <mergeCell ref="F2:H2"/>
    <mergeCell ref="F1:H1"/>
    <mergeCell ref="A4:J4"/>
    <mergeCell ref="A6:A7"/>
    <mergeCell ref="B6:D6"/>
    <mergeCell ref="D5:G5"/>
    <mergeCell ref="E6:E7"/>
    <mergeCell ref="I6:J6"/>
    <mergeCell ref="G6:H6"/>
    <mergeCell ref="F6:F7"/>
  </mergeCells>
  <printOptions horizontalCentered="true"/>
  <pageMargins bottom="0.196850393700787" footer="0" header="0" left="0.354330708661417" right="0.354330708661417" top="0.49"/>
  <pageSetup paperSize="9" orientation="landscape" fitToHeight="0" fitToWidth="0" scale="75"/>
</worksheet>
</file>