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潭子區" sheetId="1" r:id="rId1"/>
  </sheets>
  <definedNames/>
  <calcPr fullCalcOnLoad="1"/>
</workbook>
</file>

<file path=xl/sharedStrings.xml><?xml version="1.0" encoding="utf-8"?>
<sst xmlns="http://schemas.openxmlformats.org/spreadsheetml/2006/main" count="83" uniqueCount="73">
  <si>
    <t>公開類</t>
  </si>
  <si>
    <t>月報</t>
  </si>
  <si>
    <t>臺中市潭子區公所一般公文統計表</t>
  </si>
  <si>
    <t>中華民國107年12月</t>
  </si>
  <si>
    <t>項目</t>
  </si>
  <si>
    <t>數量</t>
  </si>
  <si>
    <t>單位</t>
  </si>
  <si>
    <t>合計</t>
  </si>
  <si>
    <t>民政課</t>
  </si>
  <si>
    <t>社會課</t>
  </si>
  <si>
    <t>公用及建設課</t>
  </si>
  <si>
    <t>農業課</t>
  </si>
  <si>
    <t>人文課</t>
  </si>
  <si>
    <t>秘書室</t>
  </si>
  <si>
    <t>人事室</t>
  </si>
  <si>
    <t>會計室</t>
  </si>
  <si>
    <t>政風室</t>
  </si>
  <si>
    <t>製表</t>
  </si>
  <si>
    <t>資料來源：</t>
  </si>
  <si>
    <t>填表說明：</t>
  </si>
  <si>
    <t>次月8日前填報</t>
  </si>
  <si>
    <t>應辦公文</t>
  </si>
  <si>
    <t>本月份
新收件數</t>
  </si>
  <si>
    <t>﹝1﹞</t>
  </si>
  <si>
    <t>依據本所秘書室臺中市政府公文整合資訊系統統計資料編製。</t>
  </si>
  <si>
    <t>本表1式3份，1份送市府研究發展考核委員會，1份送本所會計室，1份自存。</t>
  </si>
  <si>
    <t>截至上月待辦件數</t>
  </si>
  <si>
    <t>﹝2﹞</t>
  </si>
  <si>
    <t>本月創稿數</t>
  </si>
  <si>
    <t>﹝3﹞</t>
  </si>
  <si>
    <t>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</si>
  <si>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</si>
  <si>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</si>
  <si>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</si>
  <si>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</si>
  <si>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</si>
  <si>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</si>
  <si>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</si>
  <si>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</si>
  <si>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</si>
  <si>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</si>
  <si>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</si>
  <si>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</si>
  <si>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</si>
  <si>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</si>
  <si>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</si>
  <si>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</si>
  <si>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</si>
  <si>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</si>
  <si>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</si>
  <si>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</si>
  <si>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</si>
  <si>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</si>
  <si>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</si>
  <si>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</si>
  <si>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</si>
  <si>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</si>
  <si>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</si>
  <si>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</si>
  <si>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</si>
  <si>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臺中市潭子區公所</t>
  </si>
  <si>
    <t>30280-07-02-3</t>
  </si>
  <si>
    <t>發文平均使用日數</t>
  </si>
  <si>
    <t>﹝11﹞</t>
  </si>
  <si>
    <t>中華民國108年01月03日編製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</si>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</sst>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5">
    <numFmt numFmtId="188" formatCode="_(* #,##0.00_);_(* \(#,##0.00\);_(* &quot;-&quot;??_);_(@_)"/>
    <numFmt numFmtId="189" formatCode="#,##0_ "/>
    <numFmt numFmtId="190" formatCode="#,##0;\-#,##0;\-"/>
    <numFmt numFmtId="191" formatCode="#,##0.00;\-#,##0.00;\-"/>
    <numFmt numFmtId="192" formatCode="0.00_ "/>
  </numFmts>
  <fonts count="1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8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Times New Roman"/>
      <family val="2"/>
    </font>
    <font>
      <sz val="16"/>
      <color rgb="FF000000"/>
      <name val="Times New Roman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188" fontId="3" fillId="0" borderId="0" applyFont="0" applyFill="0" applyBorder="0" applyProtection="0">
      <alignment/>
    </xf>
    <xf numFmtId="9" fontId="3" fillId="0" borderId="0" applyFont="0" applyFill="0" applyBorder="0" applyProtection="0">
      <alignment/>
    </xf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188" fontId="3" fillId="0" borderId="0" xfId="22" applyNumberFormat="1" applyAlignment="1">
      <alignment vertical="center"/>
    </xf>
    <xf numFmtId="9" fontId="3" fillId="0" borderId="0" xfId="23" applyNumberForma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6" fillId="0" borderId="0" xfId="20" applyFont="1" applyAlignment="1">
      <alignment horizontal="center" vertical="center" wrapText="1"/>
    </xf>
    <xf numFmtId="49" fontId="7" fillId="0" borderId="2" xfId="20" applyNumberFormat="1" applyFont="1" applyBorder="1" applyAlignment="1">
      <alignment horizontal="center" vertical="center" wrapText="1"/>
    </xf>
    <xf numFmtId="0" fontId="2" fillId="0" borderId="3" xfId="20" applyFont="1" applyBorder="1" applyAlignment="1">
      <alignment horizontal="right" vertical="center" wrapText="1"/>
    </xf>
    <xf numFmtId="0" fontId="2" fillId="0" borderId="4" xfId="20" applyFont="1" applyBorder="1" applyAlignment="1">
      <alignment horizontal="right" vertical="center" wrapText="1"/>
    </xf>
    <xf numFmtId="0" fontId="2" fillId="0" borderId="4" xfId="20" applyFont="1" applyBorder="1" applyAlignment="1">
      <alignment horizontal="center" vertical="center" wrapText="1"/>
    </xf>
    <xf numFmtId="0" fontId="2" fillId="0" borderId="5" xfId="20" applyFont="1" applyBorder="1" applyAlignment="1">
      <alignment horizontal="left" vertical="center" wrapText="1"/>
    </xf>
    <xf numFmtId="0" fontId="8" fillId="0" borderId="6" xfId="20" applyFont="1" applyBorder="1" applyAlignment="1">
      <alignment horizontal="left" vertical="center"/>
    </xf>
    <xf numFmtId="0" fontId="8" fillId="0" borderId="6" xfId="21" applyFont="1" applyBorder="1" applyAlignment="1">
      <alignment horizontal="left" vertical="center"/>
    </xf>
    <xf numFmtId="0" fontId="8" fillId="0" borderId="7" xfId="21" applyFont="1" applyBorder="1" applyAlignment="1">
      <alignment horizontal="left" vertical="center"/>
    </xf>
    <xf numFmtId="0" fontId="4" fillId="0" borderId="0" xfId="20" applyFont="1" applyAlignment="1">
      <alignment horizontal="right" vertical="center"/>
    </xf>
    <xf numFmtId="0" fontId="0" fillId="0" borderId="0" xfId="21" applyFont="1"/>
    <xf numFmtId="0" fontId="5" fillId="0" borderId="8" xfId="20" applyFont="1" applyBorder="1" applyAlignment="1">
      <alignment horizontal="left" vertical="center"/>
    </xf>
    <xf numFmtId="0" fontId="9" fillId="0" borderId="2" xfId="20" applyFont="1" applyBorder="1" applyAlignment="1">
      <alignment horizontal="center" vertical="center" wrapText="1"/>
    </xf>
    <xf numFmtId="0" fontId="4" fillId="0" borderId="9" xfId="20" applyFont="1" applyBorder="1" applyAlignment="1">
      <alignment horizontal="center" vertical="center" wrapText="1"/>
    </xf>
    <xf numFmtId="189" fontId="5" fillId="0" borderId="1" xfId="20" applyNumberFormat="1" applyFont="1" applyBorder="1" applyAlignment="1">
      <alignment horizontal="center" vertical="center" wrapText="1"/>
    </xf>
    <xf numFmtId="189" fontId="10" fillId="0" borderId="6" xfId="20" applyNumberFormat="1" applyFont="1" applyBorder="1" applyAlignment="1">
      <alignment horizontal="center" vertical="center" wrapText="1"/>
    </xf>
    <xf numFmtId="190" fontId="11" fillId="2" borderId="1" xfId="20" applyNumberFormat="1" applyFont="1" applyFill="1" applyBorder="1" applyAlignment="1">
      <alignment horizontal="right" vertical="center"/>
    </xf>
    <xf numFmtId="190" fontId="12" fillId="0" borderId="1" xfId="22" applyNumberFormat="1" applyFont="1" applyBorder="1" applyAlignment="1">
      <alignment horizontal="right" vertical="center"/>
    </xf>
    <xf numFmtId="190" fontId="12" fillId="0" borderId="10" xfId="22" applyNumberFormat="1" applyFont="1" applyBorder="1" applyAlignment="1">
      <alignment horizontal="right" vertical="center"/>
    </xf>
    <xf numFmtId="0" fontId="4" fillId="0" borderId="0" xfId="20" applyFont="1" applyAlignment="1">
      <alignment horizontal="left" vertical="center"/>
    </xf>
    <xf numFmtId="0" fontId="5" fillId="0" borderId="11" xfId="20" applyFont="1" applyBorder="1" applyAlignment="1">
      <alignment horizontal="left" vertical="center"/>
    </xf>
    <xf numFmtId="189" fontId="10" fillId="0" borderId="1" xfId="20" applyNumberFormat="1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right" vertical="center" wrapText="1"/>
    </xf>
    <xf numFmtId="0" fontId="5" fillId="0" borderId="11" xfId="20" applyFont="1" applyBorder="1" applyAlignment="1">
      <alignment horizontal="right" vertical="center"/>
    </xf>
    <xf numFmtId="190" fontId="11" fillId="0" borderId="1" xfId="20" applyNumberFormat="1" applyFont="1" applyBorder="1" applyAlignment="1">
      <alignment horizontal="right" vertical="center"/>
    </xf>
    <xf numFmtId="190" fontId="11" fillId="0" borderId="10" xfId="20" applyNumberFormat="1" applyFont="1" applyBorder="1" applyAlignment="1">
      <alignment horizontal="right" vertical="center"/>
    </xf>
    <xf numFmtId="0" fontId="4" fillId="0" borderId="1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0" fontId="5" fillId="0" borderId="0" xfId="20" applyNumberFormat="1" applyFont="1" applyAlignment="1">
      <alignment horizontal="right" vertical="center"/>
    </xf>
    <xf numFmtId="9" fontId="13" fillId="0" borderId="1" xfId="23" applyNumberFormat="1" applyFont="1" applyBorder="1" applyAlignment="1">
      <alignment horizontal="center" vertical="center" wrapText="1"/>
    </xf>
    <xf numFmtId="0" fontId="14" fillId="0" borderId="1" xfId="20" applyFont="1" applyBorder="1" applyAlignment="1">
      <alignment horizontal="center" vertical="center" wrapText="1"/>
    </xf>
    <xf numFmtId="191" fontId="11" fillId="0" borderId="1" xfId="20" applyNumberFormat="1" applyFont="1" applyBorder="1" applyAlignment="1">
      <alignment horizontal="right" vertical="center"/>
    </xf>
    <xf numFmtId="191" fontId="11" fillId="0" borderId="10" xfId="20" applyNumberFormat="1" applyFont="1" applyBorder="1" applyAlignment="1">
      <alignment horizontal="right" vertical="center"/>
    </xf>
    <xf numFmtId="0" fontId="4" fillId="0" borderId="0" xfId="20" applyFont="1" applyAlignment="1">
      <alignment horizontal="center" vertical="center"/>
    </xf>
    <xf numFmtId="0" fontId="15" fillId="0" borderId="1" xfId="20" applyFont="1" applyBorder="1" applyAlignment="1">
      <alignment horizontal="center" vertical="center" wrapText="1"/>
    </xf>
    <xf numFmtId="0" fontId="16" fillId="0" borderId="1" xfId="20" applyFont="1" applyBorder="1" applyAlignment="1">
      <alignment horizontal="center" vertical="center" wrapText="1"/>
    </xf>
    <xf numFmtId="10" fontId="4" fillId="0" borderId="0" xfId="20" applyNumberFormat="1" applyFont="1" applyAlignment="1">
      <alignment horizontal="right" vertical="center"/>
    </xf>
    <xf numFmtId="192" fontId="5" fillId="0" borderId="0" xfId="20" applyNumberFormat="1" applyFont="1" applyAlignment="1">
      <alignment horizontal="right" vertical="center" wrapText="1"/>
    </xf>
    <xf numFmtId="0" fontId="5" fillId="0" borderId="0" xfId="20" applyFont="1" applyAlignment="1">
      <alignment horizontal="right" vertical="center" wrapText="1"/>
    </xf>
    <xf numFmtId="0" fontId="5" fillId="0" borderId="5" xfId="20" applyFont="1" applyBorder="1" applyAlignment="1">
      <alignment horizontal="right" vertical="center"/>
    </xf>
    <xf numFmtId="0" fontId="10" fillId="0" borderId="1" xfId="20" applyFont="1" applyBorder="1" applyAlignment="1">
      <alignment horizontal="center" vertical="center" wrapText="1"/>
    </xf>
    <xf numFmtId="0" fontId="4" fillId="0" borderId="0" xfId="20" applyFont="1" applyAlignment="1">
      <alignment horizontal="right" vertical="center" wrapText="1"/>
    </xf>
    <xf numFmtId="0" fontId="10" fillId="0" borderId="1" xfId="20" applyFont="1" applyBorder="1" applyAlignment="1">
      <alignment horizontal="center" vertical="center"/>
    </xf>
    <xf numFmtId="49" fontId="5" fillId="0" borderId="1" xfId="20" applyNumberFormat="1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17" fillId="0" borderId="1" xfId="20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center" wrapText="1"/>
    </xf>
    <xf numFmtId="189" fontId="5" fillId="0" borderId="12" xfId="20" applyNumberFormat="1" applyFont="1" applyBorder="1" applyAlignment="1">
      <alignment horizontal="center" vertical="center" wrapText="1"/>
    </xf>
    <xf numFmtId="189" fontId="10" fillId="0" borderId="12" xfId="20" applyNumberFormat="1" applyFont="1" applyBorder="1" applyAlignment="1">
      <alignment horizontal="center" vertical="center" wrapText="1"/>
    </xf>
    <xf numFmtId="190" fontId="11" fillId="2" borderId="12" xfId="20" applyNumberFormat="1" applyFont="1" applyFill="1" applyBorder="1" applyAlignment="1">
      <alignment horizontal="right" vertical="center"/>
    </xf>
    <xf numFmtId="190" fontId="11" fillId="0" borderId="12" xfId="20" applyNumberFormat="1" applyFont="1" applyBorder="1" applyAlignment="1">
      <alignment horizontal="right" vertical="center"/>
    </xf>
    <xf numFmtId="190" fontId="11" fillId="0" borderId="13" xfId="20" applyNumberFormat="1" applyFont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 2" xfId="22"/>
    <cellStyle name="百分比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65" zoomScaleNormal="65" workbookViewId="0" topLeftCell="D16">
      <selection activeCell="T13" sqref="T13"/>
    </sheetView>
  </sheetViews>
  <sheetFormatPr defaultColWidth="8.8515625" defaultRowHeight="15"/>
  <cols>
    <col min="1" max="1" width="23.140625" style="0" customWidth="1"/>
    <col min="2" max="4" width="12.57421875" style="0" customWidth="1"/>
    <col min="5" max="5" width="14.28125" style="0" customWidth="1"/>
    <col min="6" max="6" width="12.57421875" style="0" customWidth="1"/>
    <col min="7" max="7" width="13.28125" style="0" customWidth="1"/>
    <col min="8" max="8" width="9.57421875" style="0" customWidth="1"/>
    <col min="9" max="9" width="13.140625" style="0" customWidth="1"/>
    <col min="10" max="10" width="8.00390625" style="0" customWidth="1"/>
    <col min="11" max="11" width="13.7109375" style="0" customWidth="1"/>
    <col min="12" max="12" width="14.28125" style="0" customWidth="1"/>
    <col min="13" max="15" width="12.57421875" style="0" customWidth="1"/>
    <col min="16" max="16" width="10.7109375" style="0" customWidth="1"/>
    <col min="17" max="17" width="10.00390625" style="0" customWidth="1"/>
    <col min="18" max="18" width="10.8515625" style="0" customWidth="1"/>
    <col min="19" max="19" width="10.00390625" style="0" customWidth="1"/>
    <col min="20" max="20" width="10.140625" style="0" customWidth="1"/>
  </cols>
  <sheetData>
    <row r="1" spans="1:20" ht="19.95" customHeight="1">
      <c r="A1" s="5" t="s">
        <v>0</v>
      </c>
      <c r="B1" s="17"/>
      <c r="C1" s="17"/>
      <c r="D1" s="6"/>
      <c r="E1" s="6"/>
      <c r="F1" s="6"/>
      <c r="G1" s="6"/>
      <c r="H1" s="35"/>
      <c r="I1" s="6"/>
      <c r="J1" s="35"/>
      <c r="K1" s="40"/>
      <c r="L1" s="40"/>
      <c r="M1" s="6"/>
      <c r="N1" s="6"/>
      <c r="O1" s="5" t="s">
        <v>57</v>
      </c>
      <c r="P1" s="33" t="s">
        <v>60</v>
      </c>
      <c r="Q1" s="33"/>
      <c r="R1" s="33"/>
      <c r="S1" s="33"/>
      <c r="T1" s="33"/>
    </row>
    <row r="2" spans="1:20" ht="15">
      <c r="A2" s="5" t="s">
        <v>1</v>
      </c>
      <c r="B2" s="18" t="s">
        <v>20</v>
      </c>
      <c r="C2" s="27"/>
      <c r="D2" s="30"/>
      <c r="E2" s="30"/>
      <c r="F2" s="30"/>
      <c r="G2" s="30"/>
      <c r="H2" s="30"/>
      <c r="I2" s="30"/>
      <c r="J2" s="30"/>
      <c r="K2" s="30"/>
      <c r="L2" s="30"/>
      <c r="M2" s="30"/>
      <c r="N2" s="46"/>
      <c r="O2" s="5" t="s">
        <v>58</v>
      </c>
      <c r="P2" s="50" t="s">
        <v>61</v>
      </c>
      <c r="Q2" s="50"/>
      <c r="R2" s="50"/>
      <c r="S2" s="50"/>
      <c r="T2" s="50"/>
    </row>
    <row r="3" spans="1:17" ht="15">
      <c r="A3" s="6"/>
      <c r="B3" s="6"/>
      <c r="C3" s="6"/>
      <c r="D3" s="6"/>
      <c r="E3" s="6"/>
      <c r="F3" s="6"/>
      <c r="G3" s="35"/>
      <c r="H3" s="6"/>
      <c r="I3" s="35"/>
      <c r="J3" s="6"/>
      <c r="K3" s="35"/>
      <c r="L3" s="6"/>
      <c r="M3" s="6"/>
      <c r="N3" s="6"/>
      <c r="O3" s="35"/>
      <c r="P3" s="6"/>
      <c r="Q3" s="6"/>
    </row>
    <row r="4" spans="1:20" ht="33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33.6" customHeight="1">
      <c r="A5" s="8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5">
      <c r="A6" s="9" t="s">
        <v>4</v>
      </c>
      <c r="B6" s="20" t="s">
        <v>21</v>
      </c>
      <c r="C6" s="20"/>
      <c r="D6" s="20"/>
      <c r="E6" s="20"/>
      <c r="F6" s="33" t="s">
        <v>33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 t="s">
        <v>65</v>
      </c>
      <c r="R6" s="33"/>
      <c r="S6" s="33"/>
      <c r="T6" s="53"/>
    </row>
    <row r="7" spans="1:20" ht="24.75" customHeight="1">
      <c r="A7" s="10"/>
      <c r="B7" s="21" t="s">
        <v>22</v>
      </c>
      <c r="C7" s="21" t="s">
        <v>26</v>
      </c>
      <c r="D7" s="21" t="s">
        <v>28</v>
      </c>
      <c r="E7" s="21" t="s">
        <v>7</v>
      </c>
      <c r="F7" s="34" t="s">
        <v>34</v>
      </c>
      <c r="G7" s="34"/>
      <c r="H7" s="34"/>
      <c r="I7" s="34"/>
      <c r="J7" s="34"/>
      <c r="K7" s="34"/>
      <c r="L7" s="21" t="s">
        <v>48</v>
      </c>
      <c r="M7" s="21" t="s">
        <v>52</v>
      </c>
      <c r="N7" s="34" t="s">
        <v>54</v>
      </c>
      <c r="O7" s="34"/>
      <c r="P7" s="21" t="s">
        <v>62</v>
      </c>
      <c r="Q7" s="34" t="s">
        <v>65</v>
      </c>
      <c r="R7" s="34"/>
      <c r="S7" s="21" t="s">
        <v>69</v>
      </c>
      <c r="T7" s="54" t="s">
        <v>71</v>
      </c>
    </row>
    <row r="8" spans="1:20" ht="15">
      <c r="A8" s="11" t="s">
        <v>5</v>
      </c>
      <c r="B8" s="21"/>
      <c r="C8" s="21"/>
      <c r="D8" s="21"/>
      <c r="E8" s="28" t="s">
        <v>31</v>
      </c>
      <c r="F8" s="34" t="s">
        <v>35</v>
      </c>
      <c r="G8" s="34"/>
      <c r="H8" s="41" t="s">
        <v>42</v>
      </c>
      <c r="I8" s="41"/>
      <c r="J8" s="42" t="s">
        <v>45</v>
      </c>
      <c r="K8" s="42"/>
      <c r="L8" s="28" t="s">
        <v>49</v>
      </c>
      <c r="M8" s="21"/>
      <c r="N8" s="47" t="s">
        <v>55</v>
      </c>
      <c r="O8" s="47"/>
      <c r="P8" s="21"/>
      <c r="Q8" s="47" t="s">
        <v>66</v>
      </c>
      <c r="R8" s="47"/>
      <c r="S8" s="21"/>
      <c r="T8" s="54"/>
    </row>
    <row r="9" spans="1:20" ht="25.5" customHeight="1">
      <c r="A9" s="10"/>
      <c r="B9" s="21"/>
      <c r="C9" s="21"/>
      <c r="D9" s="21"/>
      <c r="E9" s="28"/>
      <c r="F9" s="21" t="s">
        <v>36</v>
      </c>
      <c r="G9" s="36" t="s">
        <v>38</v>
      </c>
      <c r="H9" s="21" t="s">
        <v>36</v>
      </c>
      <c r="I9" s="36" t="s">
        <v>38</v>
      </c>
      <c r="J9" s="21" t="s">
        <v>36</v>
      </c>
      <c r="K9" s="36" t="s">
        <v>38</v>
      </c>
      <c r="L9" s="28"/>
      <c r="M9" s="21"/>
      <c r="N9" s="21" t="s">
        <v>36</v>
      </c>
      <c r="O9" s="42" t="s">
        <v>38</v>
      </c>
      <c r="P9" s="21"/>
      <c r="Q9" s="21" t="s">
        <v>36</v>
      </c>
      <c r="R9" s="42" t="s">
        <v>38</v>
      </c>
      <c r="S9" s="21"/>
      <c r="T9" s="54"/>
    </row>
    <row r="10" spans="1:20" ht="21.6" customHeight="1">
      <c r="A10" s="12" t="s">
        <v>6</v>
      </c>
      <c r="B10" s="22" t="s">
        <v>23</v>
      </c>
      <c r="C10" s="28" t="s">
        <v>27</v>
      </c>
      <c r="D10" s="28" t="s">
        <v>29</v>
      </c>
      <c r="E10" s="28" t="s">
        <v>32</v>
      </c>
      <c r="F10" s="28" t="s">
        <v>37</v>
      </c>
      <c r="G10" s="37" t="s">
        <v>39</v>
      </c>
      <c r="H10" s="28" t="s">
        <v>43</v>
      </c>
      <c r="I10" s="37" t="s">
        <v>44</v>
      </c>
      <c r="J10" s="28" t="s">
        <v>46</v>
      </c>
      <c r="K10" s="37" t="s">
        <v>47</v>
      </c>
      <c r="L10" s="28" t="s">
        <v>50</v>
      </c>
      <c r="M10" s="28" t="s">
        <v>53</v>
      </c>
      <c r="N10" s="28" t="s">
        <v>56</v>
      </c>
      <c r="O10" s="49" t="s">
        <v>59</v>
      </c>
      <c r="P10" s="28" t="s">
        <v>63</v>
      </c>
      <c r="Q10" s="28" t="s">
        <v>67</v>
      </c>
      <c r="R10" s="52" t="s">
        <v>68</v>
      </c>
      <c r="S10" s="28" t="s">
        <v>70</v>
      </c>
      <c r="T10" s="55" t="s">
        <v>72</v>
      </c>
    </row>
    <row r="11" spans="1:20" ht="30.15" customHeight="1">
      <c r="A11" s="13" t="s">
        <v>7</v>
      </c>
      <c r="B11" s="23">
        <f>SUM(B12:B30)</f>
        <v>1527</v>
      </c>
      <c r="C11" s="23">
        <f>SUM(C12:C30)</f>
        <v>180</v>
      </c>
      <c r="D11" s="23">
        <f>SUM(D12:D30)</f>
        <v>643</v>
      </c>
      <c r="E11" s="31">
        <f>SUM(E12:E30)</f>
        <v>2350</v>
      </c>
      <c r="F11" s="23">
        <f>SUM(F12:F30)</f>
        <v>881</v>
      </c>
      <c r="G11" s="38">
        <f>IF($L11&gt;0,(F11/$L11)*100,0)</f>
        <v>100</v>
      </c>
      <c r="H11" s="23">
        <f>SUM(H12:H30)</f>
        <v>0</v>
      </c>
      <c r="I11" s="31">
        <f>IF($L11&gt;0,(H11/$L11)*100,0)</f>
        <v>0</v>
      </c>
      <c r="J11" s="23">
        <f>SUM(J12:J30)</f>
        <v>0</v>
      </c>
      <c r="K11" s="31">
        <f>IF($L11&gt;0,(J11/$L11)*100,0)</f>
        <v>0</v>
      </c>
      <c r="L11" s="31">
        <f>SUM(L12:L30)</f>
        <v>881</v>
      </c>
      <c r="M11" s="23">
        <f>SUM(M12:M30)</f>
        <v>1230</v>
      </c>
      <c r="N11" s="31">
        <f>SUM(N12:N30)</f>
        <v>2111</v>
      </c>
      <c r="O11" s="38">
        <f>IF(E11&gt;0,(N11/E11)*100,0)</f>
        <v>89.8297872340426</v>
      </c>
      <c r="P11" s="38">
        <v>1.71</v>
      </c>
      <c r="Q11" s="31">
        <f>SUM(Q12:Q30)</f>
        <v>239</v>
      </c>
      <c r="R11" s="38">
        <f>IF(E11&gt;0,(Q11/E11)*100,0)</f>
        <v>10.1702127659574</v>
      </c>
      <c r="S11" s="31">
        <f>SUM(S12:S30)</f>
        <v>239</v>
      </c>
      <c r="T11" s="56">
        <f>SUM(T12:T30)</f>
        <v>0</v>
      </c>
    </row>
    <row r="12" spans="1:20" ht="30.15" customHeight="1">
      <c r="A12" s="14" t="s">
        <v>8</v>
      </c>
      <c r="B12" s="24">
        <v>267</v>
      </c>
      <c r="C12" s="24">
        <v>39</v>
      </c>
      <c r="D12" s="24">
        <v>104</v>
      </c>
      <c r="E12" s="31">
        <f>SUM(B12:D12)</f>
        <v>410</v>
      </c>
      <c r="F12" s="24">
        <v>218</v>
      </c>
      <c r="G12" s="38">
        <f>IF($L12&gt;0,(F12/$L12)*100,0)</f>
        <v>100</v>
      </c>
      <c r="H12" s="31">
        <v>0</v>
      </c>
      <c r="I12" s="31">
        <f>IF($L12&gt;0,(H12/$L12)*100,0)</f>
        <v>0</v>
      </c>
      <c r="J12" s="31">
        <v>0</v>
      </c>
      <c r="K12" s="31">
        <f>IF($L12&gt;0,(J12/$L12)*100,0)</f>
        <v>0</v>
      </c>
      <c r="L12" s="31">
        <f>SUM(F12,H12,J12)</f>
        <v>218</v>
      </c>
      <c r="M12" s="24">
        <v>140</v>
      </c>
      <c r="N12" s="31">
        <f>SUM(L12,M12)</f>
        <v>358</v>
      </c>
      <c r="O12" s="38">
        <f>IF(E12&gt;0,(N12/E12)*100,0)</f>
        <v>87.3170731707317</v>
      </c>
      <c r="P12" s="38">
        <v>2.29</v>
      </c>
      <c r="Q12" s="31">
        <f>E12-N12</f>
        <v>52</v>
      </c>
      <c r="R12" s="38">
        <f>IF(E12&gt;0,(Q12/E12)*100,0)</f>
        <v>12.6829268292683</v>
      </c>
      <c r="S12" s="31">
        <v>52</v>
      </c>
      <c r="T12" s="57">
        <v>0</v>
      </c>
    </row>
    <row r="13" spans="1:20" ht="30.15" customHeight="1">
      <c r="A13" s="14" t="s">
        <v>9</v>
      </c>
      <c r="B13" s="24">
        <v>297</v>
      </c>
      <c r="C13" s="24">
        <v>24</v>
      </c>
      <c r="D13" s="24">
        <v>295</v>
      </c>
      <c r="E13" s="31">
        <f>SUM(B13:D13)</f>
        <v>616</v>
      </c>
      <c r="F13" s="24">
        <v>349</v>
      </c>
      <c r="G13" s="38">
        <f>IF($L13&gt;0,(F13/$L13)*100,0)</f>
        <v>100</v>
      </c>
      <c r="H13" s="31">
        <v>0</v>
      </c>
      <c r="I13" s="31">
        <f>IF($L13&gt;0,(H13/$L13)*100,0)</f>
        <v>0</v>
      </c>
      <c r="J13" s="31">
        <v>0</v>
      </c>
      <c r="K13" s="31">
        <f>IF($L13&gt;0,(J13/$L13)*100,0)</f>
        <v>0</v>
      </c>
      <c r="L13" s="31">
        <f>SUM(F13,H13,J13)</f>
        <v>349</v>
      </c>
      <c r="M13" s="24">
        <v>228</v>
      </c>
      <c r="N13" s="31">
        <f>SUM(L13,M13)</f>
        <v>577</v>
      </c>
      <c r="O13" s="38">
        <f>IF(E13&gt;0,(N13/E13)*100,0)</f>
        <v>93.6688311688312</v>
      </c>
      <c r="P13" s="38">
        <v>1.07</v>
      </c>
      <c r="Q13" s="31">
        <f>E13-N13</f>
        <v>39</v>
      </c>
      <c r="R13" s="38">
        <f>IF(E13&gt;0,(Q13/E13)*100,0)</f>
        <v>6.33116883116883</v>
      </c>
      <c r="S13" s="31">
        <v>39</v>
      </c>
      <c r="T13" s="57">
        <v>0</v>
      </c>
    </row>
    <row r="14" spans="1:20" ht="30.15" customHeight="1">
      <c r="A14" s="14" t="s">
        <v>10</v>
      </c>
      <c r="B14" s="24">
        <v>355</v>
      </c>
      <c r="C14" s="24">
        <v>48</v>
      </c>
      <c r="D14" s="24">
        <v>81</v>
      </c>
      <c r="E14" s="31">
        <f>SUM(B14:D14)</f>
        <v>484</v>
      </c>
      <c r="F14" s="24">
        <v>166</v>
      </c>
      <c r="G14" s="38">
        <f>IF($L14&gt;0,(F14/$L14)*100,0)</f>
        <v>100</v>
      </c>
      <c r="H14" s="31">
        <v>0</v>
      </c>
      <c r="I14" s="31">
        <f>IF($L14&gt;0,(H14/$L14)*100,0)</f>
        <v>0</v>
      </c>
      <c r="J14" s="31">
        <v>0</v>
      </c>
      <c r="K14" s="31">
        <f>IF($L14&gt;0,(J14/$L14)*100,0)</f>
        <v>0</v>
      </c>
      <c r="L14" s="31">
        <f>SUM(F14,H14,J14)</f>
        <v>166</v>
      </c>
      <c r="M14" s="24">
        <v>260</v>
      </c>
      <c r="N14" s="31">
        <f>SUM(L14,M14)</f>
        <v>426</v>
      </c>
      <c r="O14" s="38">
        <f>IF(E14&gt;0,(N14/E14)*100,0)</f>
        <v>88.0165289256198</v>
      </c>
      <c r="P14" s="38">
        <v>2.48</v>
      </c>
      <c r="Q14" s="31">
        <f>E14-N14</f>
        <v>58</v>
      </c>
      <c r="R14" s="38">
        <f>IF(E14&gt;0,(Q14/E14)*100,0)</f>
        <v>11.9834710743802</v>
      </c>
      <c r="S14" s="31">
        <v>58</v>
      </c>
      <c r="T14" s="57">
        <v>0</v>
      </c>
    </row>
    <row r="15" spans="1:20" ht="30.15" customHeight="1">
      <c r="A15" s="14" t="s">
        <v>11</v>
      </c>
      <c r="B15" s="24">
        <v>202</v>
      </c>
      <c r="C15" s="24">
        <v>22</v>
      </c>
      <c r="D15" s="24">
        <v>42</v>
      </c>
      <c r="E15" s="31">
        <f>SUM(B15:D15)</f>
        <v>266</v>
      </c>
      <c r="F15" s="24">
        <v>38</v>
      </c>
      <c r="G15" s="38">
        <f>IF($L15&gt;0,(F15/$L15)*100,0)</f>
        <v>100</v>
      </c>
      <c r="H15" s="31">
        <v>0</v>
      </c>
      <c r="I15" s="31">
        <f>IF($L15&gt;0,(H15/$L15)*100,0)</f>
        <v>0</v>
      </c>
      <c r="J15" s="31">
        <v>0</v>
      </c>
      <c r="K15" s="31">
        <f>IF($L15&gt;0,(J15/$L15)*100,0)</f>
        <v>0</v>
      </c>
      <c r="L15" s="31">
        <f>SUM(F15,H15,J15)</f>
        <v>38</v>
      </c>
      <c r="M15" s="24">
        <v>200</v>
      </c>
      <c r="N15" s="31">
        <f>SUM(L15,M15)</f>
        <v>238</v>
      </c>
      <c r="O15" s="38">
        <f>IF(E15&gt;0,(N15/E15)*100,0)</f>
        <v>89.4736842105263</v>
      </c>
      <c r="P15" s="38">
        <v>1.95</v>
      </c>
      <c r="Q15" s="31">
        <f>E15-N15</f>
        <v>28</v>
      </c>
      <c r="R15" s="38">
        <f>IF(E15&gt;0,(Q15/E15)*100,0)</f>
        <v>10.5263157894737</v>
      </c>
      <c r="S15" s="31">
        <v>28</v>
      </c>
      <c r="T15" s="57">
        <v>0</v>
      </c>
    </row>
    <row r="16" spans="1:20" ht="30.15" customHeight="1">
      <c r="A16" s="14" t="s">
        <v>12</v>
      </c>
      <c r="B16" s="24">
        <v>160</v>
      </c>
      <c r="C16" s="24">
        <v>11</v>
      </c>
      <c r="D16" s="24">
        <v>50</v>
      </c>
      <c r="E16" s="31">
        <f>SUM(B16:D16)</f>
        <v>221</v>
      </c>
      <c r="F16" s="24">
        <v>66</v>
      </c>
      <c r="G16" s="38">
        <f>IF($L16&gt;0,(F16/$L16)*100,0)</f>
        <v>100</v>
      </c>
      <c r="H16" s="31">
        <v>0</v>
      </c>
      <c r="I16" s="31">
        <f>IF($L16&gt;0,(H16/$L16)*100,0)</f>
        <v>0</v>
      </c>
      <c r="J16" s="31">
        <v>0</v>
      </c>
      <c r="K16" s="31">
        <f>IF($L16&gt;0,(J16/$L16)*100,0)</f>
        <v>0</v>
      </c>
      <c r="L16" s="31">
        <f>SUM(F16,H16,J16)</f>
        <v>66</v>
      </c>
      <c r="M16" s="24">
        <v>130</v>
      </c>
      <c r="N16" s="31">
        <f>SUM(L16,M16)</f>
        <v>196</v>
      </c>
      <c r="O16" s="38">
        <f>IF(E16&gt;0,(N16/E16)*100,0)</f>
        <v>88.6877828054299</v>
      </c>
      <c r="P16" s="38">
        <v>1</v>
      </c>
      <c r="Q16" s="31">
        <f>E16-N16</f>
        <v>25</v>
      </c>
      <c r="R16" s="38">
        <f>IF(E16&gt;0,(Q16/E16)*100,0)</f>
        <v>11.3122171945701</v>
      </c>
      <c r="S16" s="31">
        <v>25</v>
      </c>
      <c r="T16" s="57">
        <v>0</v>
      </c>
    </row>
    <row r="17" spans="1:20" ht="30.15" customHeight="1">
      <c r="A17" s="14" t="s">
        <v>13</v>
      </c>
      <c r="B17" s="24">
        <v>127</v>
      </c>
      <c r="C17" s="24">
        <v>17</v>
      </c>
      <c r="D17" s="24">
        <v>47</v>
      </c>
      <c r="E17" s="31">
        <f>SUM(B17:D17)</f>
        <v>191</v>
      </c>
      <c r="F17" s="24">
        <v>30</v>
      </c>
      <c r="G17" s="38">
        <f>IF($L17&gt;0,(F17/$L17)*100,0)</f>
        <v>100</v>
      </c>
      <c r="H17" s="31">
        <v>0</v>
      </c>
      <c r="I17" s="31">
        <f>IF($L17&gt;0,(H17/$L17)*100,0)</f>
        <v>0</v>
      </c>
      <c r="J17" s="31">
        <v>0</v>
      </c>
      <c r="K17" s="31">
        <f>IF($L17&gt;0,(J17/$L17)*100,0)</f>
        <v>0</v>
      </c>
      <c r="L17" s="31">
        <f>SUM(F17,H17,J17)</f>
        <v>30</v>
      </c>
      <c r="M17" s="24">
        <v>140</v>
      </c>
      <c r="N17" s="31">
        <f>SUM(L17,M17)</f>
        <v>170</v>
      </c>
      <c r="O17" s="38">
        <f>IF(E17&gt;0,(N17/E17)*100,0)</f>
        <v>89.0052356020942</v>
      </c>
      <c r="P17" s="38">
        <v>2.03</v>
      </c>
      <c r="Q17" s="31">
        <f>E17-N17</f>
        <v>21</v>
      </c>
      <c r="R17" s="38">
        <f>IF(E17&gt;0,(Q17/E17)*100,0)</f>
        <v>10.9947643979058</v>
      </c>
      <c r="S17" s="31">
        <v>21</v>
      </c>
      <c r="T17" s="57">
        <v>0</v>
      </c>
    </row>
    <row r="18" spans="1:20" ht="30.15" customHeight="1">
      <c r="A18" s="14" t="s">
        <v>14</v>
      </c>
      <c r="B18" s="24">
        <v>87</v>
      </c>
      <c r="C18" s="24">
        <v>9</v>
      </c>
      <c r="D18" s="24">
        <v>12</v>
      </c>
      <c r="E18" s="31">
        <f>SUM(B18:D18)</f>
        <v>108</v>
      </c>
      <c r="F18" s="24">
        <v>5</v>
      </c>
      <c r="G18" s="38">
        <f>IF($L18&gt;0,(F18/$L18)*100,0)</f>
        <v>100</v>
      </c>
      <c r="H18" s="31">
        <v>0</v>
      </c>
      <c r="I18" s="31">
        <f>IF($L18&gt;0,(H18/$L18)*100,0)</f>
        <v>0</v>
      </c>
      <c r="J18" s="31">
        <v>0</v>
      </c>
      <c r="K18" s="31">
        <f>IF($L18&gt;0,(J18/$L18)*100,0)</f>
        <v>0</v>
      </c>
      <c r="L18" s="31">
        <f>SUM(F18,H18,J18)</f>
        <v>5</v>
      </c>
      <c r="M18" s="24">
        <v>92</v>
      </c>
      <c r="N18" s="31">
        <f>SUM(L18,M18)</f>
        <v>97</v>
      </c>
      <c r="O18" s="38">
        <f>IF(E18&gt;0,(N18/E18)*100,0)</f>
        <v>89.8148148148148</v>
      </c>
      <c r="P18" s="38">
        <v>1.3</v>
      </c>
      <c r="Q18" s="31">
        <f>E18-N18</f>
        <v>11</v>
      </c>
      <c r="R18" s="38">
        <f>IF(E18&gt;0,(Q18/E18)*100,0)</f>
        <v>10.1851851851852</v>
      </c>
      <c r="S18" s="31">
        <v>11</v>
      </c>
      <c r="T18" s="57">
        <v>0</v>
      </c>
    </row>
    <row r="19" spans="1:20" ht="30.15" customHeight="1">
      <c r="A19" s="14" t="s">
        <v>15</v>
      </c>
      <c r="B19" s="24">
        <v>22</v>
      </c>
      <c r="C19" s="24">
        <v>5</v>
      </c>
      <c r="D19" s="24">
        <v>11</v>
      </c>
      <c r="E19" s="31">
        <f>SUM(B19:D19)</f>
        <v>38</v>
      </c>
      <c r="F19" s="24">
        <v>9</v>
      </c>
      <c r="G19" s="38">
        <f>IF($L19&gt;0,(F19/$L19)*100,0)</f>
        <v>100</v>
      </c>
      <c r="H19" s="31">
        <v>0</v>
      </c>
      <c r="I19" s="31">
        <f>IF($L19&gt;0,(H19/$L19)*100,0)</f>
        <v>0</v>
      </c>
      <c r="J19" s="31">
        <v>0</v>
      </c>
      <c r="K19" s="31">
        <f>IF($L19&gt;0,(J19/$L19)*100,0)</f>
        <v>0</v>
      </c>
      <c r="L19" s="31">
        <f>SUM(F19,H19,J19)</f>
        <v>9</v>
      </c>
      <c r="M19" s="24">
        <v>27</v>
      </c>
      <c r="N19" s="31">
        <f>SUM(L19,M19)</f>
        <v>36</v>
      </c>
      <c r="O19" s="38">
        <f>IF(E19&gt;0,(N19/E19)*100,0)</f>
        <v>94.7368421052632</v>
      </c>
      <c r="P19" s="38">
        <v>1.78</v>
      </c>
      <c r="Q19" s="31">
        <f>E19-N19</f>
        <v>2</v>
      </c>
      <c r="R19" s="38">
        <f>IF(E19&gt;0,(Q19/E19)*100,0)</f>
        <v>5.26315789473684</v>
      </c>
      <c r="S19" s="31">
        <v>2</v>
      </c>
      <c r="T19" s="57">
        <v>0</v>
      </c>
    </row>
    <row r="20" spans="1:20" ht="30.15" customHeight="1">
      <c r="A20" s="15" t="s">
        <v>16</v>
      </c>
      <c r="B20" s="25">
        <v>10</v>
      </c>
      <c r="C20" s="25">
        <v>5</v>
      </c>
      <c r="D20" s="25">
        <v>1</v>
      </c>
      <c r="E20" s="32">
        <f>SUM(B20:D20)</f>
        <v>16</v>
      </c>
      <c r="F20" s="25">
        <v>0</v>
      </c>
      <c r="G20" s="39">
        <f>IF($L20&gt;0,(F20/$L20)*100,0)</f>
        <v>0</v>
      </c>
      <c r="H20" s="32">
        <v>0</v>
      </c>
      <c r="I20" s="32">
        <f>IF($L20&gt;0,(H20/$L20)*100,0)</f>
        <v>0</v>
      </c>
      <c r="J20" s="32">
        <v>0</v>
      </c>
      <c r="K20" s="32">
        <f>IF($L20&gt;0,(J20/$L20)*100,0)</f>
        <v>0</v>
      </c>
      <c r="L20" s="32">
        <f>SUM(F20,H20,J20)</f>
        <v>0</v>
      </c>
      <c r="M20" s="25">
        <v>13</v>
      </c>
      <c r="N20" s="32">
        <f>SUM(L20,M20)</f>
        <v>13</v>
      </c>
      <c r="O20" s="39">
        <f>IF(E20&gt;0,(N20/E20)*100,0)</f>
        <v>81.25</v>
      </c>
      <c r="P20" s="39">
        <v>0</v>
      </c>
      <c r="Q20" s="32">
        <f>E20-N20</f>
        <v>3</v>
      </c>
      <c r="R20" s="39">
        <f>IF(E20&gt;0,(Q20/E20)*100,0)</f>
        <v>18.75</v>
      </c>
      <c r="S20" s="32">
        <v>3</v>
      </c>
      <c r="T20" s="58">
        <v>0</v>
      </c>
    </row>
    <row r="21" spans="1:17" ht="15">
      <c r="A21" s="6"/>
      <c r="B21" s="6"/>
      <c r="C21" s="29"/>
      <c r="D21" s="29"/>
      <c r="E21" s="29"/>
      <c r="F21" s="29"/>
      <c r="G21" s="29"/>
      <c r="H21" s="29"/>
      <c r="I21" s="35"/>
      <c r="J21" s="6"/>
      <c r="K21" s="44"/>
      <c r="L21" s="45"/>
      <c r="M21" s="45"/>
      <c r="N21" s="45"/>
      <c r="O21" s="17"/>
      <c r="P21" s="51" t="s">
        <v>64</v>
      </c>
      <c r="Q21" s="51"/>
    </row>
    <row r="22" spans="1:17" ht="15">
      <c r="A22" s="6"/>
      <c r="B22" s="6"/>
      <c r="C22" s="6"/>
      <c r="D22" s="6"/>
      <c r="E22" s="29"/>
      <c r="F22" s="29"/>
      <c r="G22" s="40" t="s">
        <v>40</v>
      </c>
      <c r="H22" s="40"/>
      <c r="I22" s="35"/>
      <c r="J22" s="6"/>
      <c r="K22" s="44"/>
      <c r="L22" s="45"/>
      <c r="M22" s="45"/>
      <c r="N22" s="45"/>
      <c r="O22" s="44"/>
      <c r="P22" s="45"/>
      <c r="Q22" s="45"/>
    </row>
    <row r="23" spans="1:17" ht="15">
      <c r="A23" s="16" t="s">
        <v>17</v>
      </c>
      <c r="B23" s="16"/>
      <c r="C23" s="16"/>
      <c r="D23" s="16" t="s">
        <v>30</v>
      </c>
      <c r="E23" s="16"/>
      <c r="F23" s="16"/>
      <c r="G23" s="35"/>
      <c r="H23" s="6"/>
      <c r="I23" s="16"/>
      <c r="J23" s="40"/>
      <c r="K23" s="16"/>
      <c r="L23" s="16" t="s">
        <v>51</v>
      </c>
      <c r="M23" s="16"/>
      <c r="N23" s="16"/>
      <c r="O23" s="6"/>
      <c r="P23" s="6"/>
      <c r="Q23" s="6"/>
    </row>
    <row r="24" spans="1:17" ht="15">
      <c r="A24" s="16"/>
      <c r="B24" s="16"/>
      <c r="C24" s="16"/>
      <c r="D24" s="16"/>
      <c r="E24" s="16"/>
      <c r="F24" s="16"/>
      <c r="G24" s="40" t="s">
        <v>41</v>
      </c>
      <c r="H24" s="40"/>
      <c r="I24" s="16"/>
      <c r="J24" s="43"/>
      <c r="K24" s="16"/>
      <c r="L24" s="16"/>
      <c r="M24" s="16"/>
      <c r="N24" s="48"/>
      <c r="O24" s="44"/>
      <c r="P24" s="45"/>
      <c r="Q24" s="45"/>
    </row>
    <row r="25" spans="1:17" ht="15">
      <c r="A25" s="16" t="s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35"/>
      <c r="P25" s="6"/>
      <c r="Q25" s="45"/>
    </row>
    <row r="26" spans="1:17" ht="15">
      <c r="A26" s="16" t="s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35"/>
      <c r="P26" s="6"/>
      <c r="Q26" s="45"/>
    </row>
    <row r="27" spans="1:17" ht="15">
      <c r="A27" s="1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35"/>
      <c r="P27" s="6"/>
      <c r="Q27" s="45"/>
    </row>
    <row r="79981" ht="21" customHeight="1"/>
    <row r="79982" ht="21" customHeight="1"/>
    <row r="79983" ht="21" customHeight="1"/>
    <row r="79984" ht="21" customHeight="1"/>
    <row r="79985" ht="21" customHeight="1"/>
    <row r="79986" ht="21" customHeight="1"/>
    <row r="79987" ht="21" customHeight="1"/>
    <row r="79988" ht="21" customHeight="1"/>
    <row r="79989" ht="21" customHeight="1"/>
    <row r="79990" ht="21" customHeight="1"/>
  </sheetData>
  <mergeCells count="30">
    <mergeCell ref="Q8:R8"/>
    <mergeCell ref="G22:H22"/>
    <mergeCell ref="G24:H24"/>
    <mergeCell ref="B25:N25"/>
    <mergeCell ref="B26:N26"/>
    <mergeCell ref="B27:N27"/>
    <mergeCell ref="P7:P9"/>
    <mergeCell ref="Q7:R7"/>
    <mergeCell ref="S7:S9"/>
    <mergeCell ref="T7:T9"/>
    <mergeCell ref="E8:E9"/>
    <mergeCell ref="F8:G8"/>
    <mergeCell ref="H8:I8"/>
    <mergeCell ref="J8:K8"/>
    <mergeCell ref="L8:L9"/>
    <mergeCell ref="N8:O8"/>
    <mergeCell ref="B7:B9"/>
    <mergeCell ref="C7:C9"/>
    <mergeCell ref="D7:D9"/>
    <mergeCell ref="F7:K7"/>
    <mergeCell ref="M7:M9"/>
    <mergeCell ref="N7:O7"/>
    <mergeCell ref="P1:T1"/>
    <mergeCell ref="I2:N2"/>
    <mergeCell ref="P2:T2"/>
    <mergeCell ref="A4:T4"/>
    <mergeCell ref="A5:T5"/>
    <mergeCell ref="B6:E6"/>
    <mergeCell ref="F6:P6"/>
    <mergeCell ref="Q6:T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