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2" yWindow="528" windowWidth="22752" windowHeight="8796" activeTab="5"/>
  </bookViews>
  <sheets>
    <sheet name="10730-05-06-1" sheetId="1" r:id="rId1"/>
    <sheet name="10730-05-06-2" sheetId="2" r:id="rId2"/>
    <sheet name="10730-05-06-3" sheetId="3" r:id="rId3"/>
    <sheet name="10730-05-06-4" sheetId="4" r:id="rId4"/>
    <sheet name="10730-05-06-5" sheetId="5" r:id="rId5"/>
    <sheet name="10730-05-06-6" sheetId="6" r:id="rId6"/>
  </sheets>
  <definedNames>
    <definedName name="pp" localSheetId="1">'10730-05-06-2'!$A$3:$P$41</definedName>
    <definedName name="pp" localSheetId="2">'10730-05-06-3'!$A$3:$P$41</definedName>
    <definedName name="pp" localSheetId="3">'10730-05-06-4'!$A$3:$P$41</definedName>
    <definedName name="pp" localSheetId="4">'10730-05-06-5'!$A$3:$P$41</definedName>
    <definedName name="pp" localSheetId="5">'10730-05-06-6'!$A$3:$O$17</definedName>
    <definedName name="pp">'10730-05-06-1'!$A$3:$P$45</definedName>
    <definedName name="_xlnm.Print_Area" localSheetId="0">'10730-05-06-1'!$A$3:$P$44</definedName>
    <definedName name="_xlnm.Print_Area" localSheetId="1">'10730-05-06-2'!$A$3:$P$40</definedName>
    <definedName name="_xlnm.Print_Area" localSheetId="2">'10730-05-06-3'!$A$3:$P$40</definedName>
    <definedName name="_xlnm.Print_Area" localSheetId="3">'10730-05-06-4'!$A$3:$P$40</definedName>
    <definedName name="_xlnm.Print_Area" localSheetId="4">'10730-05-06-5'!$A$3:$P$40</definedName>
  </definedNames>
  <calcPr calcId="125725"/>
</workbook>
</file>

<file path=xl/calcChain.xml><?xml version="1.0" encoding="utf-8"?>
<calcChain xmlns="http://schemas.openxmlformats.org/spreadsheetml/2006/main">
  <c r="L10" i="6"/>
  <c r="C13"/>
  <c r="B13"/>
  <c r="C12"/>
  <c r="B12"/>
  <c r="C11"/>
  <c r="B11"/>
  <c r="W10"/>
  <c r="V10"/>
  <c r="U10"/>
  <c r="T10"/>
  <c r="S10"/>
  <c r="R10"/>
  <c r="Q10"/>
  <c r="P10"/>
  <c r="O10"/>
  <c r="N10"/>
  <c r="M10"/>
  <c r="K10"/>
  <c r="J10"/>
  <c r="I10"/>
  <c r="H10"/>
  <c r="G10"/>
  <c r="F10"/>
  <c r="E10"/>
  <c r="D10"/>
  <c r="A5"/>
  <c r="M40" i="5"/>
  <c r="I40"/>
  <c r="H40"/>
  <c r="G40"/>
  <c r="F40"/>
  <c r="E40" s="1"/>
  <c r="M39"/>
  <c r="I39"/>
  <c r="H39"/>
  <c r="G39"/>
  <c r="F39"/>
  <c r="E39" s="1"/>
  <c r="M38"/>
  <c r="I38"/>
  <c r="H38"/>
  <c r="G38"/>
  <c r="F38"/>
  <c r="E38" s="1"/>
  <c r="M37"/>
  <c r="I37"/>
  <c r="G37"/>
  <c r="F37"/>
  <c r="M36"/>
  <c r="I36"/>
  <c r="H36"/>
  <c r="G36"/>
  <c r="F36"/>
  <c r="M35"/>
  <c r="I35"/>
  <c r="H35"/>
  <c r="G35"/>
  <c r="E35" s="1"/>
  <c r="F35"/>
  <c r="M34"/>
  <c r="I34"/>
  <c r="H34"/>
  <c r="G34"/>
  <c r="E34" s="1"/>
  <c r="F34"/>
  <c r="M33"/>
  <c r="I33"/>
  <c r="H33"/>
  <c r="G33"/>
  <c r="F33"/>
  <c r="M32"/>
  <c r="I32"/>
  <c r="H32"/>
  <c r="G32"/>
  <c r="F32"/>
  <c r="O31"/>
  <c r="N31"/>
  <c r="L31"/>
  <c r="K31"/>
  <c r="G31" s="1"/>
  <c r="J31"/>
  <c r="M30"/>
  <c r="I30"/>
  <c r="H30"/>
  <c r="G30"/>
  <c r="F30"/>
  <c r="E30" s="1"/>
  <c r="M29"/>
  <c r="I29"/>
  <c r="H29"/>
  <c r="G29"/>
  <c r="F29"/>
  <c r="M28"/>
  <c r="I28"/>
  <c r="H28"/>
  <c r="G28"/>
  <c r="F28"/>
  <c r="E28" s="1"/>
  <c r="M27"/>
  <c r="I27"/>
  <c r="H27"/>
  <c r="G27"/>
  <c r="F27"/>
  <c r="E27" s="1"/>
  <c r="M26"/>
  <c r="I26"/>
  <c r="H26"/>
  <c r="G26"/>
  <c r="F26"/>
  <c r="E26" s="1"/>
  <c r="M25"/>
  <c r="I25"/>
  <c r="H25"/>
  <c r="G25"/>
  <c r="F25"/>
  <c r="M24"/>
  <c r="I24"/>
  <c r="H24"/>
  <c r="G24"/>
  <c r="F24"/>
  <c r="E24"/>
  <c r="M23"/>
  <c r="I23"/>
  <c r="H23"/>
  <c r="G23"/>
  <c r="F23"/>
  <c r="E23" s="1"/>
  <c r="M22"/>
  <c r="I22"/>
  <c r="H22"/>
  <c r="G22"/>
  <c r="F22"/>
  <c r="P21"/>
  <c r="O21"/>
  <c r="N21"/>
  <c r="M21" s="1"/>
  <c r="L21"/>
  <c r="K21"/>
  <c r="G21" s="1"/>
  <c r="J21"/>
  <c r="F21" s="1"/>
  <c r="M20"/>
  <c r="I20"/>
  <c r="H20"/>
  <c r="G20"/>
  <c r="F20"/>
  <c r="M19"/>
  <c r="I19"/>
  <c r="H19"/>
  <c r="G19"/>
  <c r="F19"/>
  <c r="M18"/>
  <c r="I18"/>
  <c r="H18"/>
  <c r="G18"/>
  <c r="F18"/>
  <c r="E18" s="1"/>
  <c r="M17"/>
  <c r="I17"/>
  <c r="H17"/>
  <c r="G17"/>
  <c r="F17"/>
  <c r="E17" s="1"/>
  <c r="M16"/>
  <c r="I16"/>
  <c r="H16"/>
  <c r="G16"/>
  <c r="F16"/>
  <c r="M15"/>
  <c r="I15"/>
  <c r="H15"/>
  <c r="G15"/>
  <c r="F15"/>
  <c r="E15" s="1"/>
  <c r="M14"/>
  <c r="I14"/>
  <c r="H14"/>
  <c r="G14"/>
  <c r="F14"/>
  <c r="E14" s="1"/>
  <c r="M13"/>
  <c r="I13"/>
  <c r="H13"/>
  <c r="G13"/>
  <c r="F13"/>
  <c r="E13" s="1"/>
  <c r="M12"/>
  <c r="I12"/>
  <c r="H12"/>
  <c r="G12"/>
  <c r="F12"/>
  <c r="E12" s="1"/>
  <c r="P11"/>
  <c r="O11"/>
  <c r="G11" s="1"/>
  <c r="N11"/>
  <c r="L11"/>
  <c r="K11"/>
  <c r="J11"/>
  <c r="A5"/>
  <c r="M40" i="4"/>
  <c r="I40"/>
  <c r="H40"/>
  <c r="G40"/>
  <c r="F40"/>
  <c r="M39"/>
  <c r="I39"/>
  <c r="H39"/>
  <c r="G39"/>
  <c r="F39"/>
  <c r="M38"/>
  <c r="I38"/>
  <c r="H38"/>
  <c r="G38"/>
  <c r="F38"/>
  <c r="M37"/>
  <c r="I37"/>
  <c r="H37"/>
  <c r="G37"/>
  <c r="F37"/>
  <c r="E37" s="1"/>
  <c r="M36"/>
  <c r="I36"/>
  <c r="H36"/>
  <c r="G36"/>
  <c r="F36"/>
  <c r="M35"/>
  <c r="I35"/>
  <c r="H35"/>
  <c r="G35"/>
  <c r="F35"/>
  <c r="M34"/>
  <c r="I34"/>
  <c r="H34"/>
  <c r="G34"/>
  <c r="F34"/>
  <c r="M33"/>
  <c r="I33"/>
  <c r="H33"/>
  <c r="G33"/>
  <c r="F33"/>
  <c r="M32"/>
  <c r="I32"/>
  <c r="H32"/>
  <c r="G32"/>
  <c r="F32"/>
  <c r="P31"/>
  <c r="H31" s="1"/>
  <c r="O31"/>
  <c r="G31" s="1"/>
  <c r="N31"/>
  <c r="L31"/>
  <c r="K31"/>
  <c r="J31"/>
  <c r="M30"/>
  <c r="I30"/>
  <c r="H30"/>
  <c r="G30"/>
  <c r="F30"/>
  <c r="M29"/>
  <c r="I29"/>
  <c r="H29"/>
  <c r="G29"/>
  <c r="F29"/>
  <c r="M28"/>
  <c r="I28"/>
  <c r="H28"/>
  <c r="G28"/>
  <c r="F28"/>
  <c r="M27"/>
  <c r="I27"/>
  <c r="H27"/>
  <c r="G27"/>
  <c r="F27"/>
  <c r="M26"/>
  <c r="I26"/>
  <c r="H26"/>
  <c r="G26"/>
  <c r="F26"/>
  <c r="E26" s="1"/>
  <c r="M25"/>
  <c r="I25"/>
  <c r="H25"/>
  <c r="G25"/>
  <c r="F25"/>
  <c r="M24"/>
  <c r="I24"/>
  <c r="H24"/>
  <c r="G24"/>
  <c r="F24"/>
  <c r="M23"/>
  <c r="I23"/>
  <c r="H23"/>
  <c r="G23"/>
  <c r="F23"/>
  <c r="M22"/>
  <c r="I22"/>
  <c r="H22"/>
  <c r="G22"/>
  <c r="F22"/>
  <c r="P21"/>
  <c r="O21"/>
  <c r="N21"/>
  <c r="L21"/>
  <c r="H21" s="1"/>
  <c r="K21"/>
  <c r="G21" s="1"/>
  <c r="J21"/>
  <c r="M20"/>
  <c r="I20"/>
  <c r="H20"/>
  <c r="G20"/>
  <c r="F20"/>
  <c r="M19"/>
  <c r="I19"/>
  <c r="H19"/>
  <c r="G19"/>
  <c r="F19"/>
  <c r="M18"/>
  <c r="I18"/>
  <c r="H18"/>
  <c r="G18"/>
  <c r="F18"/>
  <c r="M17"/>
  <c r="I17"/>
  <c r="H17"/>
  <c r="G17"/>
  <c r="F17"/>
  <c r="M16"/>
  <c r="I16"/>
  <c r="H16"/>
  <c r="G16"/>
  <c r="F16"/>
  <c r="M15"/>
  <c r="I15"/>
  <c r="H15"/>
  <c r="G15"/>
  <c r="F15"/>
  <c r="E15" s="1"/>
  <c r="M14"/>
  <c r="I14"/>
  <c r="H14"/>
  <c r="G14"/>
  <c r="F14"/>
  <c r="M13"/>
  <c r="I13"/>
  <c r="H13"/>
  <c r="G13"/>
  <c r="F13"/>
  <c r="M12"/>
  <c r="I12"/>
  <c r="H12"/>
  <c r="G12"/>
  <c r="F12"/>
  <c r="P11"/>
  <c r="O11"/>
  <c r="N11"/>
  <c r="L11"/>
  <c r="K11"/>
  <c r="J11"/>
  <c r="F11" s="1"/>
  <c r="A5"/>
  <c r="M40" i="3"/>
  <c r="I40"/>
  <c r="H40"/>
  <c r="G40"/>
  <c r="F40"/>
  <c r="E40" s="1"/>
  <c r="M39"/>
  <c r="I39"/>
  <c r="H39"/>
  <c r="G39"/>
  <c r="F39"/>
  <c r="E39" s="1"/>
  <c r="M38"/>
  <c r="I38"/>
  <c r="H38"/>
  <c r="G38"/>
  <c r="F38"/>
  <c r="M37"/>
  <c r="I37"/>
  <c r="H37"/>
  <c r="G37"/>
  <c r="F37"/>
  <c r="M36"/>
  <c r="I36"/>
  <c r="H36"/>
  <c r="G36"/>
  <c r="F36"/>
  <c r="E36"/>
  <c r="M35"/>
  <c r="I35"/>
  <c r="H35"/>
  <c r="G35"/>
  <c r="F35"/>
  <c r="M34"/>
  <c r="I34"/>
  <c r="H34"/>
  <c r="G34"/>
  <c r="F34"/>
  <c r="M33"/>
  <c r="I33"/>
  <c r="H33"/>
  <c r="G33"/>
  <c r="F33"/>
  <c r="E33" s="1"/>
  <c r="M32"/>
  <c r="I32"/>
  <c r="H32"/>
  <c r="G32"/>
  <c r="E32" s="1"/>
  <c r="F32"/>
  <c r="P31"/>
  <c r="O31"/>
  <c r="N31"/>
  <c r="L31"/>
  <c r="K31"/>
  <c r="J31"/>
  <c r="I31" s="1"/>
  <c r="M30"/>
  <c r="I30"/>
  <c r="H30"/>
  <c r="G30"/>
  <c r="F30"/>
  <c r="M29"/>
  <c r="I29"/>
  <c r="H29"/>
  <c r="G29"/>
  <c r="F29"/>
  <c r="E29" s="1"/>
  <c r="M28"/>
  <c r="I28"/>
  <c r="H28"/>
  <c r="G28"/>
  <c r="F28"/>
  <c r="M27"/>
  <c r="I27"/>
  <c r="H27"/>
  <c r="G27"/>
  <c r="F27"/>
  <c r="M26"/>
  <c r="I26"/>
  <c r="H26"/>
  <c r="G26"/>
  <c r="F26"/>
  <c r="M25"/>
  <c r="I25"/>
  <c r="H25"/>
  <c r="G25"/>
  <c r="F25"/>
  <c r="E25" s="1"/>
  <c r="M24"/>
  <c r="I24"/>
  <c r="H24"/>
  <c r="G24"/>
  <c r="F24"/>
  <c r="M23"/>
  <c r="I23"/>
  <c r="H23"/>
  <c r="G23"/>
  <c r="F23"/>
  <c r="M22"/>
  <c r="I22"/>
  <c r="H22"/>
  <c r="G22"/>
  <c r="F22"/>
  <c r="P21"/>
  <c r="O21"/>
  <c r="N21"/>
  <c r="L21"/>
  <c r="K21"/>
  <c r="G21" s="1"/>
  <c r="J21"/>
  <c r="F21" s="1"/>
  <c r="H21"/>
  <c r="P20"/>
  <c r="O20"/>
  <c r="N20"/>
  <c r="L20"/>
  <c r="K20"/>
  <c r="J20"/>
  <c r="P19"/>
  <c r="O19"/>
  <c r="N19"/>
  <c r="L19"/>
  <c r="K19"/>
  <c r="J19"/>
  <c r="P18"/>
  <c r="O18"/>
  <c r="N18"/>
  <c r="L18"/>
  <c r="K18"/>
  <c r="J18"/>
  <c r="P17"/>
  <c r="O17"/>
  <c r="N17"/>
  <c r="L17"/>
  <c r="K17"/>
  <c r="J17"/>
  <c r="P16"/>
  <c r="O16"/>
  <c r="N16"/>
  <c r="L16"/>
  <c r="K16"/>
  <c r="J16"/>
  <c r="P15"/>
  <c r="H15" s="1"/>
  <c r="O15"/>
  <c r="N15"/>
  <c r="L15"/>
  <c r="K15"/>
  <c r="J15"/>
  <c r="P14"/>
  <c r="O14"/>
  <c r="N14"/>
  <c r="F14" s="1"/>
  <c r="L14"/>
  <c r="K14"/>
  <c r="J14"/>
  <c r="P13"/>
  <c r="O13"/>
  <c r="N13"/>
  <c r="L13"/>
  <c r="K13"/>
  <c r="J13"/>
  <c r="P12"/>
  <c r="O12"/>
  <c r="N12"/>
  <c r="L12"/>
  <c r="K12"/>
  <c r="J12"/>
  <c r="J11" s="1"/>
  <c r="A5"/>
  <c r="M40" i="2"/>
  <c r="I40"/>
  <c r="H40"/>
  <c r="G40"/>
  <c r="F40"/>
  <c r="M39"/>
  <c r="I39"/>
  <c r="H39"/>
  <c r="G39"/>
  <c r="F39"/>
  <c r="E39" s="1"/>
  <c r="M38"/>
  <c r="I38"/>
  <c r="H38"/>
  <c r="G38"/>
  <c r="F38"/>
  <c r="M37"/>
  <c r="I37"/>
  <c r="H37"/>
  <c r="G37"/>
  <c r="F37"/>
  <c r="E37" s="1"/>
  <c r="M36"/>
  <c r="I36"/>
  <c r="H36"/>
  <c r="G36"/>
  <c r="F36"/>
  <c r="E36" s="1"/>
  <c r="M35"/>
  <c r="I35"/>
  <c r="H35"/>
  <c r="G35"/>
  <c r="F35"/>
  <c r="M34"/>
  <c r="I34"/>
  <c r="H34"/>
  <c r="G34"/>
  <c r="F34"/>
  <c r="E34" s="1"/>
  <c r="M33"/>
  <c r="I33"/>
  <c r="H33"/>
  <c r="G33"/>
  <c r="F33"/>
  <c r="E33"/>
  <c r="M32"/>
  <c r="I32"/>
  <c r="H32"/>
  <c r="G32"/>
  <c r="F32"/>
  <c r="P31"/>
  <c r="O31"/>
  <c r="N31"/>
  <c r="L31"/>
  <c r="H31" s="1"/>
  <c r="K31"/>
  <c r="G31" s="1"/>
  <c r="J31"/>
  <c r="M30"/>
  <c r="I30"/>
  <c r="H30"/>
  <c r="G30"/>
  <c r="F30"/>
  <c r="E30" s="1"/>
  <c r="M29"/>
  <c r="I29"/>
  <c r="H29"/>
  <c r="G29"/>
  <c r="F29"/>
  <c r="M28"/>
  <c r="I28"/>
  <c r="H28"/>
  <c r="G28"/>
  <c r="F28"/>
  <c r="M27"/>
  <c r="I27"/>
  <c r="H27"/>
  <c r="G27"/>
  <c r="F27"/>
  <c r="E27" s="1"/>
  <c r="M26"/>
  <c r="I26"/>
  <c r="H26"/>
  <c r="G26"/>
  <c r="F26"/>
  <c r="E26" s="1"/>
  <c r="M25"/>
  <c r="I25"/>
  <c r="H25"/>
  <c r="G25"/>
  <c r="F25"/>
  <c r="M24"/>
  <c r="I24"/>
  <c r="H24"/>
  <c r="G24"/>
  <c r="F24"/>
  <c r="E24" s="1"/>
  <c r="M23"/>
  <c r="I23"/>
  <c r="H23"/>
  <c r="G23"/>
  <c r="F23"/>
  <c r="M22"/>
  <c r="I22"/>
  <c r="H22"/>
  <c r="G22"/>
  <c r="F22"/>
  <c r="E22" s="1"/>
  <c r="P21"/>
  <c r="H21" s="1"/>
  <c r="O21"/>
  <c r="G21" s="1"/>
  <c r="N21"/>
  <c r="L21"/>
  <c r="K21"/>
  <c r="J21"/>
  <c r="I21"/>
  <c r="M20"/>
  <c r="I20"/>
  <c r="H20"/>
  <c r="G20"/>
  <c r="F20"/>
  <c r="M19"/>
  <c r="I19"/>
  <c r="H19"/>
  <c r="G19"/>
  <c r="F19"/>
  <c r="E19" s="1"/>
  <c r="M18"/>
  <c r="I18"/>
  <c r="H18"/>
  <c r="G18"/>
  <c r="F18"/>
  <c r="E18" s="1"/>
  <c r="M17"/>
  <c r="I17"/>
  <c r="H17"/>
  <c r="G17"/>
  <c r="F17"/>
  <c r="M16"/>
  <c r="I16"/>
  <c r="H16"/>
  <c r="G16"/>
  <c r="F16"/>
  <c r="M15"/>
  <c r="I15"/>
  <c r="H15"/>
  <c r="G15"/>
  <c r="F15"/>
  <c r="E15"/>
  <c r="M14"/>
  <c r="I14"/>
  <c r="H14"/>
  <c r="G14"/>
  <c r="F14"/>
  <c r="M13"/>
  <c r="I13"/>
  <c r="H13"/>
  <c r="G13"/>
  <c r="F13"/>
  <c r="M12"/>
  <c r="I12"/>
  <c r="H12"/>
  <c r="G12"/>
  <c r="F12"/>
  <c r="P11"/>
  <c r="O11"/>
  <c r="G11" s="1"/>
  <c r="N11"/>
  <c r="L11"/>
  <c r="H11" s="1"/>
  <c r="K11"/>
  <c r="J11"/>
  <c r="A5"/>
  <c r="M44" i="1"/>
  <c r="I44"/>
  <c r="H44"/>
  <c r="G44"/>
  <c r="F44"/>
  <c r="M43"/>
  <c r="I43"/>
  <c r="H43"/>
  <c r="G43"/>
  <c r="F43"/>
  <c r="M42"/>
  <c r="I42"/>
  <c r="H42"/>
  <c r="G42"/>
  <c r="F42"/>
  <c r="E42" s="1"/>
  <c r="M41"/>
  <c r="I41"/>
  <c r="H41"/>
  <c r="G41"/>
  <c r="F41"/>
  <c r="M40"/>
  <c r="I40"/>
  <c r="H40"/>
  <c r="G40"/>
  <c r="F40"/>
  <c r="M39"/>
  <c r="I39"/>
  <c r="H39"/>
  <c r="G39"/>
  <c r="F39"/>
  <c r="M38"/>
  <c r="I38"/>
  <c r="H38"/>
  <c r="G38"/>
  <c r="F38"/>
  <c r="M37"/>
  <c r="I37"/>
  <c r="H37"/>
  <c r="G37"/>
  <c r="F37"/>
  <c r="M36"/>
  <c r="I36"/>
  <c r="H36"/>
  <c r="G36"/>
  <c r="F36"/>
  <c r="P35"/>
  <c r="O35"/>
  <c r="N35"/>
  <c r="L35"/>
  <c r="K35"/>
  <c r="J35"/>
  <c r="M34"/>
  <c r="I34"/>
  <c r="H34"/>
  <c r="G34"/>
  <c r="F34"/>
  <c r="M33"/>
  <c r="I33"/>
  <c r="H33"/>
  <c r="G33"/>
  <c r="F33"/>
  <c r="M32"/>
  <c r="I32"/>
  <c r="H32"/>
  <c r="G32"/>
  <c r="F32"/>
  <c r="M31"/>
  <c r="I31"/>
  <c r="H31"/>
  <c r="G31"/>
  <c r="F31"/>
  <c r="M30"/>
  <c r="I30"/>
  <c r="H30"/>
  <c r="G30"/>
  <c r="F30"/>
  <c r="M29"/>
  <c r="I29"/>
  <c r="H29"/>
  <c r="G29"/>
  <c r="F29"/>
  <c r="M28"/>
  <c r="I28"/>
  <c r="H28"/>
  <c r="G28"/>
  <c r="F28"/>
  <c r="E28" s="1"/>
  <c r="M27"/>
  <c r="I27"/>
  <c r="H27"/>
  <c r="G27"/>
  <c r="F27"/>
  <c r="M26"/>
  <c r="I26"/>
  <c r="H26"/>
  <c r="G26"/>
  <c r="F26"/>
  <c r="P25"/>
  <c r="O25"/>
  <c r="N25"/>
  <c r="L25"/>
  <c r="K25"/>
  <c r="J25"/>
  <c r="P24"/>
  <c r="O24"/>
  <c r="N24"/>
  <c r="L24"/>
  <c r="K24"/>
  <c r="J24"/>
  <c r="P23"/>
  <c r="O23"/>
  <c r="N23"/>
  <c r="L23"/>
  <c r="K23"/>
  <c r="J23"/>
  <c r="P22"/>
  <c r="O22"/>
  <c r="N22"/>
  <c r="L22"/>
  <c r="K22"/>
  <c r="J22"/>
  <c r="P21"/>
  <c r="O21"/>
  <c r="N21"/>
  <c r="L21"/>
  <c r="K21"/>
  <c r="J21"/>
  <c r="P20"/>
  <c r="O20"/>
  <c r="N20"/>
  <c r="L20"/>
  <c r="K20"/>
  <c r="J20"/>
  <c r="P19"/>
  <c r="O19"/>
  <c r="N19"/>
  <c r="L19"/>
  <c r="K19"/>
  <c r="J19"/>
  <c r="P18"/>
  <c r="O18"/>
  <c r="N18"/>
  <c r="L18"/>
  <c r="K18"/>
  <c r="J18"/>
  <c r="P17"/>
  <c r="O17"/>
  <c r="N17"/>
  <c r="L17"/>
  <c r="K17"/>
  <c r="J17"/>
  <c r="P16"/>
  <c r="O16"/>
  <c r="N16"/>
  <c r="L16"/>
  <c r="K16"/>
  <c r="J16"/>
  <c r="M35" l="1"/>
  <c r="H25"/>
  <c r="E37"/>
  <c r="E40"/>
  <c r="E43"/>
  <c r="I23"/>
  <c r="E31"/>
  <c r="G16"/>
  <c r="F17"/>
  <c r="E17" s="1"/>
  <c r="H18"/>
  <c r="G20"/>
  <c r="F21"/>
  <c r="H22"/>
  <c r="G24"/>
  <c r="E27"/>
  <c r="G25"/>
  <c r="F25"/>
  <c r="I25"/>
  <c r="E34"/>
  <c r="E32"/>
  <c r="E38"/>
  <c r="G35"/>
  <c r="E41"/>
  <c r="I18"/>
  <c r="H19"/>
  <c r="I22"/>
  <c r="F35"/>
  <c r="E39"/>
  <c r="I35"/>
  <c r="E26"/>
  <c r="E44"/>
  <c r="M16"/>
  <c r="M20"/>
  <c r="M24"/>
  <c r="E30"/>
  <c r="E33"/>
  <c r="E29"/>
  <c r="H35"/>
  <c r="L15"/>
  <c r="G17"/>
  <c r="M25"/>
  <c r="I19"/>
  <c r="E28" i="2"/>
  <c r="H17" i="1"/>
  <c r="M22"/>
  <c r="E23" i="2"/>
  <c r="E35"/>
  <c r="O15" i="1"/>
  <c r="M18"/>
  <c r="G23"/>
  <c r="M21" i="2"/>
  <c r="E29"/>
  <c r="E25"/>
  <c r="M11"/>
  <c r="E16"/>
  <c r="N15" i="1"/>
  <c r="I17"/>
  <c r="I21"/>
  <c r="G22"/>
  <c r="F23"/>
  <c r="H24"/>
  <c r="F11" i="2"/>
  <c r="E11" s="1"/>
  <c r="E14"/>
  <c r="E17"/>
  <c r="E20"/>
  <c r="E40"/>
  <c r="E13"/>
  <c r="I16" i="1"/>
  <c r="H21"/>
  <c r="E38" i="2"/>
  <c r="P15" i="1"/>
  <c r="G18"/>
  <c r="F19"/>
  <c r="H23"/>
  <c r="F31" i="2"/>
  <c r="E31" s="1"/>
  <c r="I31"/>
  <c r="I24" i="1"/>
  <c r="I20"/>
  <c r="E32" i="2"/>
  <c r="E12"/>
  <c r="E30" i="3"/>
  <c r="E37"/>
  <c r="E28"/>
  <c r="F31"/>
  <c r="N13" i="1"/>
  <c r="H31" i="3"/>
  <c r="E35"/>
  <c r="E38"/>
  <c r="E27"/>
  <c r="L13" i="1"/>
  <c r="M21" i="3"/>
  <c r="E23"/>
  <c r="E26"/>
  <c r="G31"/>
  <c r="E24"/>
  <c r="E34"/>
  <c r="E22"/>
  <c r="K11"/>
  <c r="M31"/>
  <c r="E29" i="4"/>
  <c r="E40"/>
  <c r="M13" i="3"/>
  <c r="E13" i="4"/>
  <c r="I16" i="3"/>
  <c r="E27" i="4"/>
  <c r="G13" i="3"/>
  <c r="G17"/>
  <c r="E17" s="1"/>
  <c r="M18"/>
  <c r="G11" i="4"/>
  <c r="I11"/>
  <c r="E19"/>
  <c r="E22"/>
  <c r="E30"/>
  <c r="M31"/>
  <c r="E33"/>
  <c r="M11"/>
  <c r="H11"/>
  <c r="E38"/>
  <c r="H14" i="3"/>
  <c r="F17"/>
  <c r="H18"/>
  <c r="E14" i="4"/>
  <c r="E25"/>
  <c r="E36"/>
  <c r="E18"/>
  <c r="E24"/>
  <c r="E35"/>
  <c r="I12" i="3"/>
  <c r="I20"/>
  <c r="E16" i="4"/>
  <c r="K14" i="1"/>
  <c r="K12"/>
  <c r="E17" i="4"/>
  <c r="E28"/>
  <c r="E39"/>
  <c r="E32"/>
  <c r="M17" i="3"/>
  <c r="I21" i="4"/>
  <c r="G12" i="3"/>
  <c r="G16"/>
  <c r="G20"/>
  <c r="E12" i="4"/>
  <c r="E20"/>
  <c r="M21"/>
  <c r="E23"/>
  <c r="F31"/>
  <c r="E34"/>
  <c r="I13" i="3"/>
  <c r="E36" i="5"/>
  <c r="I18" i="3"/>
  <c r="E22" i="5"/>
  <c r="I14" i="3"/>
  <c r="M20"/>
  <c r="J12" i="1"/>
  <c r="P13"/>
  <c r="M12" i="3"/>
  <c r="H13"/>
  <c r="G15"/>
  <c r="M16"/>
  <c r="H17"/>
  <c r="F19"/>
  <c r="H20"/>
  <c r="H11" i="5"/>
  <c r="E37"/>
  <c r="E33"/>
  <c r="P12" i="1"/>
  <c r="E25" i="5"/>
  <c r="G19" i="3"/>
  <c r="M11" i="5"/>
  <c r="E16"/>
  <c r="I31"/>
  <c r="H12" i="3"/>
  <c r="I15"/>
  <c r="H16"/>
  <c r="E29" i="5"/>
  <c r="M15" i="3"/>
  <c r="O12" i="1"/>
  <c r="F18" i="3"/>
  <c r="E19" i="5"/>
  <c r="J14" i="1"/>
  <c r="G18" i="3"/>
  <c r="I11" i="5"/>
  <c r="E20"/>
  <c r="E32"/>
  <c r="I11" i="3"/>
  <c r="M19"/>
  <c r="O13" i="1"/>
  <c r="O14"/>
  <c r="G14" i="3"/>
  <c r="E14" s="1"/>
  <c r="H19"/>
  <c r="H21" i="5"/>
  <c r="M31"/>
  <c r="P11" i="3"/>
  <c r="P14" i="1"/>
  <c r="B10" i="6"/>
  <c r="C10"/>
  <c r="E11" i="4"/>
  <c r="E21" i="5"/>
  <c r="E21" i="3"/>
  <c r="E31"/>
  <c r="E31" i="4"/>
  <c r="M31" i="2"/>
  <c r="F16" i="3"/>
  <c r="M17" i="1"/>
  <c r="M19"/>
  <c r="M21"/>
  <c r="M23"/>
  <c r="M14" i="3"/>
  <c r="I17"/>
  <c r="I19"/>
  <c r="I21"/>
  <c r="H16" i="1"/>
  <c r="K13"/>
  <c r="K15"/>
  <c r="O11" i="3"/>
  <c r="I21" i="5"/>
  <c r="N12" i="1"/>
  <c r="J15"/>
  <c r="F16"/>
  <c r="F18"/>
  <c r="F22"/>
  <c r="F24"/>
  <c r="F11" i="3"/>
  <c r="N11"/>
  <c r="F13"/>
  <c r="F15"/>
  <c r="F31" i="5"/>
  <c r="E31" s="1"/>
  <c r="G19" i="1"/>
  <c r="I11" i="2"/>
  <c r="F20" i="3"/>
  <c r="I31" i="4"/>
  <c r="F11" i="5"/>
  <c r="E11" s="1"/>
  <c r="F21" i="2"/>
  <c r="E21" s="1"/>
  <c r="H20" i="1"/>
  <c r="J13"/>
  <c r="N14"/>
  <c r="F20"/>
  <c r="F21" i="4"/>
  <c r="E21" s="1"/>
  <c r="G21" i="1"/>
  <c r="F12" i="3"/>
  <c r="E36" i="1"/>
  <c r="L12"/>
  <c r="L14"/>
  <c r="L11" i="3"/>
  <c r="E19" i="1" l="1"/>
  <c r="E35"/>
  <c r="P11"/>
  <c r="E25"/>
  <c r="E20"/>
  <c r="E24"/>
  <c r="E22"/>
  <c r="E21"/>
  <c r="E23"/>
  <c r="I15"/>
  <c r="I12"/>
  <c r="M15"/>
  <c r="G13"/>
  <c r="H14"/>
  <c r="E18" i="3"/>
  <c r="E13"/>
  <c r="I14" i="1"/>
  <c r="G12"/>
  <c r="G11" i="3"/>
  <c r="E12"/>
  <c r="M12" i="1"/>
  <c r="J11"/>
  <c r="E16" i="3"/>
  <c r="E20"/>
  <c r="L11" i="1"/>
  <c r="H13"/>
  <c r="E15" i="3"/>
  <c r="I13" i="1"/>
  <c r="N11"/>
  <c r="O11"/>
  <c r="E19" i="3"/>
  <c r="K11" i="1"/>
  <c r="H11" i="3"/>
  <c r="E16" i="1"/>
  <c r="F12"/>
  <c r="F15"/>
  <c r="M14"/>
  <c r="G15"/>
  <c r="F13"/>
  <c r="G14"/>
  <c r="M13"/>
  <c r="E18"/>
  <c r="F14"/>
  <c r="H15"/>
  <c r="H12"/>
  <c r="M11" i="3"/>
  <c r="E13" i="1" l="1"/>
  <c r="G11"/>
  <c r="E12"/>
  <c r="E11" i="3"/>
  <c r="E14" i="1"/>
  <c r="I11"/>
  <c r="H11"/>
  <c r="F11"/>
  <c r="M11"/>
  <c r="E15"/>
  <c r="E11" l="1"/>
</calcChain>
</file>

<file path=xl/sharedStrings.xml><?xml version="1.0" encoding="utf-8"?>
<sst xmlns="http://schemas.openxmlformats.org/spreadsheetml/2006/main" count="472" uniqueCount="78">
  <si>
    <t>公　開　類</t>
  </si>
  <si>
    <t>公 開 類</t>
  </si>
  <si>
    <t>季　  報</t>
  </si>
  <si>
    <t>臺中市身心障礙者日間照顧及住宿式照顧補助</t>
  </si>
  <si>
    <t>110年第3季(7月至9月)</t>
  </si>
  <si>
    <t>補助標準</t>
  </si>
  <si>
    <t>總　　　　計</t>
  </si>
  <si>
    <t>65歲以上</t>
  </si>
  <si>
    <t>50歲-未滿65歲</t>
  </si>
  <si>
    <t>未滿50歲</t>
  </si>
  <si>
    <t>一般
對象</t>
  </si>
  <si>
    <t>臺中市政府</t>
  </si>
  <si>
    <t>合計</t>
  </si>
  <si>
    <t>全額補助(低收入)</t>
  </si>
  <si>
    <t>補助百分之七十五(未達1.5倍)</t>
  </si>
  <si>
    <t>季　　　報</t>
  </si>
  <si>
    <t>每季終了後20日內編送</t>
  </si>
  <si>
    <t>計</t>
  </si>
  <si>
    <t>極重度、重度</t>
  </si>
  <si>
    <t>中度</t>
  </si>
  <si>
    <t>輕度</t>
  </si>
  <si>
    <t>年齡</t>
  </si>
  <si>
    <t>10730-05-06-2</t>
  </si>
  <si>
    <t>照顧類型</t>
  </si>
  <si>
    <t>總計</t>
  </si>
  <si>
    <t>季底補助人數</t>
  </si>
  <si>
    <t>男</t>
  </si>
  <si>
    <t>中華民國107年第2季( 4月至6月 )</t>
  </si>
  <si>
    <t>女</t>
  </si>
  <si>
    <t>補助金額</t>
  </si>
  <si>
    <t>日間照顧</t>
  </si>
  <si>
    <t>編製機關</t>
  </si>
  <si>
    <t>表    號</t>
  </si>
  <si>
    <t>住宿式照顧</t>
  </si>
  <si>
    <t>臺中市政府社會局</t>
  </si>
  <si>
    <t>單位：人、元</t>
  </si>
  <si>
    <t>公開類</t>
  </si>
  <si>
    <t>季報</t>
  </si>
  <si>
    <t>補助百分之七十五(1.5倍以上未達2倍)</t>
  </si>
  <si>
    <t>補助百分之五十(2倍以上未達3倍)</t>
  </si>
  <si>
    <t>補助百分之二十五(3倍以上未達4倍)</t>
  </si>
  <si>
    <t>臺中市身心障礙者日間照顧及住宿式照顧補助(續1)</t>
  </si>
  <si>
    <t>表號</t>
  </si>
  <si>
    <t>特殊
對象</t>
  </si>
  <si>
    <t>補助百分之八十五(未達1.5倍)</t>
  </si>
  <si>
    <t>臺中市身心障礙者日間照顧及住宿式照顧補助(續2)</t>
  </si>
  <si>
    <t>補助百分之八十五(1.5倍以上未達2倍)</t>
  </si>
  <si>
    <t>補助百分之七十(2倍以上未達3倍)</t>
  </si>
  <si>
    <t>補助百分之六十(3倍以上未達4倍)</t>
  </si>
  <si>
    <t>臺中市身心障礙者日間照顧及住宿式照顧補助(續3)</t>
  </si>
  <si>
    <t>補助百分之五十(4倍以上未達5倍)</t>
  </si>
  <si>
    <t>補助百分之四十(5倍以上未達6倍)</t>
  </si>
  <si>
    <t>其他</t>
  </si>
  <si>
    <t>臺中市身心障礙者日間照顧及住宿式照顧補助(續4)</t>
  </si>
  <si>
    <t>民國107年 7月17日 14:52:17 印製</t>
  </si>
  <si>
    <t>備註</t>
  </si>
  <si>
    <t>填表</t>
  </si>
  <si>
    <t>資料來源：本局身心障礙福利科依據本府登記之身心障礙者安置於社會福利機構、精神復健機構、護理之家、榮民之家、社區居住、醫療機構等接受日間照顧及住宿式照顧人數資料彙編。</t>
  </si>
  <si>
    <t>填表說明：本表編製1份，並依統計法規定永久保存，資料透過網際網路上傳至「臺中市公務統計行政管理系統」與衛生福利部統計處資料庫。</t>
  </si>
  <si>
    <t>依據本府登記之身心障礙者安置於社會福利機構、精神復健機構、護理之家、行政院國軍退除役官兵輔導委員會榮譽國民之家、社區居住等接受日間照顧及住宿式照顧人數資料彙編。</t>
  </si>
  <si>
    <t>安置機構類型</t>
  </si>
  <si>
    <t>補助人數</t>
  </si>
  <si>
    <t>本表編製2份，於完成會核程序並經機關首長核章後，1份送主計處（室），1份自存外，應由網際網路線上傳送至衛生福利部統計處資料庫。</t>
  </si>
  <si>
    <t>身心障礙福利機構</t>
  </si>
  <si>
    <t>審核</t>
  </si>
  <si>
    <t>臺中市身心障礙者日間照顧及住宿式照顧補助(續5完)</t>
  </si>
  <si>
    <t>老人福利機構</t>
  </si>
  <si>
    <t>兒少福利機構</t>
  </si>
  <si>
    <t>業務主管人員</t>
  </si>
  <si>
    <t>主辦統計人員</t>
  </si>
  <si>
    <t>精神復健機構</t>
  </si>
  <si>
    <t>護理之家</t>
  </si>
  <si>
    <t>榮民之家</t>
  </si>
  <si>
    <t>機關首長</t>
  </si>
  <si>
    <t>社區居住提供單位</t>
  </si>
  <si>
    <t>社區式日間照顧提供單位</t>
  </si>
  <si>
    <t>醫療機構</t>
  </si>
  <si>
    <r>
      <rPr>
        <sz val="12"/>
        <color theme="1"/>
        <rFont val="細明體"/>
        <family val="3"/>
        <charset val="136"/>
      </rPr>
      <t>中華民國</t>
    </r>
    <r>
      <rPr>
        <sz val="12"/>
        <color theme="1"/>
        <rFont val="Times New Roman"/>
        <family val="1"/>
      </rPr>
      <t>110</t>
    </r>
    <r>
      <rPr>
        <sz val="12"/>
        <color theme="1"/>
        <rFont val="細明體"/>
        <family val="3"/>
        <charset val="136"/>
      </rPr>
      <t>年</t>
    </r>
    <r>
      <rPr>
        <sz val="12"/>
        <color theme="1"/>
        <rFont val="Times New Roman"/>
        <family val="1"/>
      </rPr>
      <t>10</t>
    </r>
    <r>
      <rPr>
        <sz val="12"/>
        <color theme="1"/>
        <rFont val="細明體"/>
        <family val="3"/>
        <charset val="136"/>
      </rPr>
      <t>月</t>
    </r>
    <r>
      <rPr>
        <sz val="12"/>
        <color theme="1"/>
        <rFont val="Times New Roman"/>
        <family val="1"/>
      </rPr>
      <t>13</t>
    </r>
    <r>
      <rPr>
        <sz val="12"/>
        <color theme="1"/>
        <rFont val="細明體"/>
        <family val="3"/>
        <charset val="136"/>
      </rPr>
      <t>日編製</t>
    </r>
    <phoneticPr fontId="7" type="noConversion"/>
  </si>
</sst>
</file>

<file path=xl/styles.xml><?xml version="1.0" encoding="utf-8"?>
<styleSheet xmlns="http://schemas.openxmlformats.org/spreadsheetml/2006/main">
  <numFmts count="2">
    <numFmt numFmtId="41" formatCode="_-* #,##0_-;\-* #,##0_-;_-* &quot;-&quot;_-;_-@_-"/>
    <numFmt numFmtId="176" formatCode="#,##0.0000;\-#,##0.0000;&quot;－&quot;"/>
  </numFmts>
  <fonts count="9">
    <font>
      <sz val="11"/>
      <color theme="1"/>
      <name val="Calibri"/>
    </font>
    <font>
      <sz val="9"/>
      <color theme="1"/>
      <name val="Times New Roman"/>
      <family val="1"/>
    </font>
    <font>
      <sz val="12"/>
      <color theme="1"/>
      <name val="標楷體"/>
      <family val="4"/>
      <charset val="136"/>
    </font>
    <font>
      <sz val="12"/>
      <color theme="1"/>
      <name val="Times New Roman"/>
      <family val="1"/>
    </font>
    <font>
      <sz val="24"/>
      <color theme="1"/>
      <name val="標楷體"/>
      <family val="4"/>
      <charset val="136"/>
    </font>
    <font>
      <sz val="12"/>
      <color theme="1"/>
      <name val="新細明體"/>
      <family val="1"/>
      <charset val="136"/>
    </font>
    <font>
      <sz val="10"/>
      <color theme="1"/>
      <name val="新細明體"/>
      <family val="1"/>
      <charset val="136"/>
    </font>
    <font>
      <sz val="9"/>
      <name val="細明體"/>
      <family val="3"/>
      <charset val="136"/>
    </font>
    <font>
      <sz val="12"/>
      <color theme="1"/>
      <name val="細明體"/>
      <family val="3"/>
      <charset val="136"/>
    </font>
  </fonts>
  <fills count="3">
    <fill>
      <patternFill patternType="none"/>
    </fill>
    <fill>
      <patternFill patternType="gray125"/>
    </fill>
    <fill>
      <patternFill patternType="solid">
        <fgColor rgb="FFFFFF00"/>
        <bgColor rgb="FF000000"/>
      </patternFill>
    </fill>
  </fills>
  <borders count="46">
    <border>
      <left/>
      <right/>
      <top/>
      <bottom/>
      <diagonal/>
    </border>
    <border>
      <left style="medium">
        <color rgb="FF000000"/>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diagonal/>
    </border>
  </borders>
  <cellStyleXfs count="2">
    <xf numFmtId="0" fontId="0" fillId="0" borderId="0"/>
    <xf numFmtId="0" fontId="1" fillId="0" borderId="0" applyFill="0" applyBorder="0" applyAlignment="0" applyProtection="0"/>
  </cellStyleXfs>
  <cellXfs count="140">
    <xf numFmtId="0" fontId="0" fillId="0" borderId="0" xfId="0" applyNumberFormat="1" applyFont="1" applyFill="1" applyBorder="1" applyAlignment="1" applyProtection="1"/>
    <xf numFmtId="0" fontId="2" fillId="0" borderId="0" xfId="1" applyFont="1"/>
    <xf numFmtId="0" fontId="3" fillId="0" borderId="0" xfId="1" applyFont="1"/>
    <xf numFmtId="0" fontId="2" fillId="0" borderId="0" xfId="1" applyFont="1" applyAlignment="1">
      <alignment horizontal="left" vertical="top"/>
    </xf>
    <xf numFmtId="0" fontId="2" fillId="0" borderId="3" xfId="1" applyFont="1" applyBorder="1" applyAlignment="1">
      <alignment horizontal="center" wrapText="1"/>
    </xf>
    <xf numFmtId="0" fontId="2" fillId="0" borderId="0" xfId="1" applyFont="1" applyAlignment="1">
      <alignment horizontal="center" vertical="center"/>
    </xf>
    <xf numFmtId="0" fontId="2" fillId="0" borderId="3" xfId="1" applyFont="1" applyBorder="1" applyAlignment="1">
      <alignment vertical="center"/>
    </xf>
    <xf numFmtId="0" fontId="2" fillId="0" borderId="0" xfId="1" applyFont="1" applyAlignment="1">
      <alignment horizontal="justify" wrapText="1"/>
    </xf>
    <xf numFmtId="176" fontId="2" fillId="0" borderId="23" xfId="1" applyNumberFormat="1" applyFont="1" applyBorder="1" applyAlignment="1">
      <alignment horizontal="center" vertical="center" wrapText="1"/>
    </xf>
    <xf numFmtId="176" fontId="2" fillId="0" borderId="24" xfId="1" applyNumberFormat="1" applyFont="1" applyBorder="1" applyAlignment="1">
      <alignment horizontal="center" vertical="center" wrapText="1"/>
    </xf>
    <xf numFmtId="0" fontId="5" fillId="0" borderId="0" xfId="1" applyFont="1"/>
    <xf numFmtId="0" fontId="2" fillId="0" borderId="27" xfId="1" applyFont="1" applyBorder="1" applyAlignment="1">
      <alignment horizontal="center" vertical="center" wrapText="1"/>
    </xf>
    <xf numFmtId="41" fontId="6" fillId="2" borderId="9" xfId="1" applyNumberFormat="1" applyFont="1" applyFill="1" applyBorder="1" applyAlignment="1">
      <alignment horizontal="right" vertical="center"/>
    </xf>
    <xf numFmtId="41" fontId="6" fillId="2" borderId="28" xfId="1" applyNumberFormat="1" applyFont="1" applyFill="1" applyBorder="1" applyAlignment="1">
      <alignment horizontal="right" vertical="center"/>
    </xf>
    <xf numFmtId="41" fontId="6" fillId="2" borderId="29" xfId="1" applyNumberFormat="1" applyFont="1" applyFill="1" applyBorder="1" applyAlignment="1">
      <alignment horizontal="right" vertical="center"/>
    </xf>
    <xf numFmtId="41" fontId="6" fillId="2" borderId="27" xfId="1" applyNumberFormat="1" applyFont="1" applyFill="1" applyBorder="1" applyAlignment="1">
      <alignment horizontal="right" vertical="center"/>
    </xf>
    <xf numFmtId="0" fontId="2" fillId="0" borderId="0" xfId="1" applyFont="1" applyAlignment="1">
      <alignment horizontal="left" vertical="top" wrapText="1"/>
    </xf>
    <xf numFmtId="0" fontId="4" fillId="0" borderId="0" xfId="1" applyFont="1"/>
    <xf numFmtId="0" fontId="2" fillId="0" borderId="3" xfId="1" applyFont="1" applyBorder="1" applyAlignment="1">
      <alignment horizontal="justify" wrapText="1"/>
    </xf>
    <xf numFmtId="0" fontId="2" fillId="0" borderId="32" xfId="1" applyFont="1" applyBorder="1" applyAlignment="1">
      <alignment horizontal="center" vertical="center" wrapText="1"/>
    </xf>
    <xf numFmtId="41" fontId="6" fillId="2" borderId="33" xfId="1" applyNumberFormat="1" applyFont="1" applyFill="1" applyBorder="1" applyAlignment="1">
      <alignment horizontal="right" vertical="center"/>
    </xf>
    <xf numFmtId="41" fontId="6" fillId="2" borderId="14" xfId="1" applyNumberFormat="1" applyFont="1" applyFill="1" applyBorder="1" applyAlignment="1">
      <alignment horizontal="right" vertical="center"/>
    </xf>
    <xf numFmtId="41" fontId="6" fillId="2" borderId="32" xfId="1" applyNumberFormat="1" applyFont="1" applyFill="1" applyBorder="1" applyAlignment="1">
      <alignment horizontal="right" vertical="center"/>
    </xf>
    <xf numFmtId="0" fontId="2" fillId="0" borderId="33" xfId="1" applyFont="1" applyBorder="1" applyAlignment="1">
      <alignment horizontal="center" vertical="center" wrapText="1"/>
    </xf>
    <xf numFmtId="41" fontId="6" fillId="0" borderId="14" xfId="1" applyNumberFormat="1" applyFont="1" applyBorder="1" applyAlignment="1">
      <alignment horizontal="right" vertical="center"/>
    </xf>
    <xf numFmtId="41" fontId="6" fillId="0" borderId="32" xfId="1" applyNumberFormat="1" applyFont="1" applyBorder="1" applyAlignment="1">
      <alignment vertical="top"/>
    </xf>
    <xf numFmtId="41" fontId="6" fillId="0" borderId="7" xfId="1" applyNumberFormat="1" applyFont="1" applyBorder="1" applyAlignment="1">
      <alignment horizontal="right" vertical="center"/>
    </xf>
    <xf numFmtId="0" fontId="2" fillId="0" borderId="0" xfId="1" applyFont="1" applyAlignment="1">
      <alignment vertical="center" wrapText="1"/>
    </xf>
    <xf numFmtId="0" fontId="2" fillId="0" borderId="38" xfId="1" applyFont="1" applyBorder="1" applyAlignment="1">
      <alignment horizontal="center" vertical="center" wrapText="1"/>
    </xf>
    <xf numFmtId="41" fontId="6" fillId="2" borderId="4" xfId="1" applyNumberFormat="1" applyFont="1" applyFill="1" applyBorder="1" applyAlignment="1">
      <alignment horizontal="right" vertical="center"/>
    </xf>
    <xf numFmtId="41" fontId="6" fillId="2" borderId="6" xfId="1" applyNumberFormat="1" applyFont="1" applyFill="1" applyBorder="1" applyAlignment="1">
      <alignment horizontal="right" vertical="center"/>
    </xf>
    <xf numFmtId="41" fontId="6" fillId="2" borderId="7" xfId="1" applyNumberFormat="1" applyFont="1" applyFill="1" applyBorder="1" applyAlignment="1">
      <alignment horizontal="right" vertical="center"/>
    </xf>
    <xf numFmtId="41" fontId="6" fillId="2" borderId="17" xfId="1" applyNumberFormat="1" applyFont="1" applyFill="1" applyBorder="1" applyAlignment="1">
      <alignment horizontal="right" vertical="center"/>
    </xf>
    <xf numFmtId="41" fontId="6" fillId="2" borderId="16" xfId="1" applyNumberFormat="1" applyFont="1" applyFill="1" applyBorder="1" applyAlignment="1">
      <alignment horizontal="right" vertical="center"/>
    </xf>
    <xf numFmtId="41" fontId="6" fillId="0" borderId="39" xfId="1" applyNumberFormat="1" applyFont="1" applyBorder="1" applyAlignment="1">
      <alignment vertical="top"/>
    </xf>
    <xf numFmtId="0" fontId="1" fillId="0" borderId="0" xfId="1" applyFont="1"/>
    <xf numFmtId="0" fontId="3" fillId="0" borderId="0" xfId="1" applyFont="1" applyAlignment="1">
      <alignment horizontal="center" vertical="center"/>
    </xf>
    <xf numFmtId="0" fontId="1" fillId="0" borderId="0" xfId="1" applyFont="1" applyAlignment="1">
      <alignment horizontal="center" vertical="center"/>
    </xf>
    <xf numFmtId="0" fontId="3" fillId="0" borderId="40"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horizontal="left" vertical="center"/>
    </xf>
    <xf numFmtId="0" fontId="3" fillId="0" borderId="3" xfId="1" applyFont="1" applyBorder="1" applyAlignment="1">
      <alignment horizontal="center" vertical="center" wrapText="1"/>
    </xf>
    <xf numFmtId="0" fontId="3" fillId="0" borderId="0" xfId="1" applyFont="1" applyAlignment="1">
      <alignment horizontal="justify" wrapText="1"/>
    </xf>
    <xf numFmtId="0" fontId="1" fillId="0" borderId="3" xfId="1" applyFont="1" applyBorder="1" applyAlignment="1">
      <alignment horizontal="justify" wrapText="1"/>
    </xf>
    <xf numFmtId="0" fontId="3" fillId="0" borderId="3" xfId="1" applyFont="1" applyBorder="1" applyAlignment="1">
      <alignment horizontal="justify" wrapText="1"/>
    </xf>
    <xf numFmtId="0" fontId="1" fillId="0" borderId="36" xfId="1" applyFont="1" applyBorder="1"/>
    <xf numFmtId="0" fontId="3" fillId="0" borderId="40" xfId="1" applyFont="1" applyBorder="1" applyAlignment="1">
      <alignment horizontal="center" wrapText="1"/>
    </xf>
    <xf numFmtId="0" fontId="3" fillId="0" borderId="1" xfId="1" applyFont="1" applyBorder="1" applyAlignment="1">
      <alignment horizontal="center" wrapText="1"/>
    </xf>
    <xf numFmtId="0" fontId="2" fillId="0" borderId="0" xfId="1" applyFont="1" applyAlignment="1">
      <alignment wrapText="1"/>
    </xf>
    <xf numFmtId="41" fontId="6" fillId="2" borderId="37" xfId="1" applyNumberFormat="1" applyFont="1" applyFill="1" applyBorder="1" applyAlignment="1">
      <alignment horizontal="right" vertical="center"/>
    </xf>
    <xf numFmtId="176" fontId="2" fillId="0" borderId="17" xfId="1" applyNumberFormat="1" applyFont="1" applyBorder="1" applyAlignment="1">
      <alignment horizontal="center" vertical="center" wrapText="1"/>
    </xf>
    <xf numFmtId="176" fontId="2" fillId="0" borderId="16" xfId="1" applyNumberFormat="1" applyFont="1" applyBorder="1" applyAlignment="1">
      <alignment horizontal="center" vertical="center" wrapText="1"/>
    </xf>
    <xf numFmtId="176" fontId="2" fillId="0" borderId="38" xfId="1" applyNumberFormat="1" applyFont="1" applyBorder="1" applyAlignment="1">
      <alignment horizontal="center" vertical="center" wrapText="1"/>
    </xf>
    <xf numFmtId="176" fontId="2" fillId="0" borderId="20" xfId="1" applyNumberFormat="1" applyFont="1" applyBorder="1" applyAlignment="1">
      <alignment horizontal="center" vertical="center" wrapText="1"/>
    </xf>
    <xf numFmtId="0" fontId="3" fillId="0" borderId="0" xfId="1" applyFont="1" applyAlignment="1">
      <alignment horizontal="left" vertical="center" wrapText="1"/>
    </xf>
    <xf numFmtId="0" fontId="3" fillId="0" borderId="0" xfId="1" applyFont="1" applyAlignment="1">
      <alignment horizontal="left" vertical="top" wrapText="1"/>
    </xf>
    <xf numFmtId="0" fontId="3" fillId="0" borderId="0" xfId="1" applyFont="1" applyAlignment="1">
      <alignment horizontal="left" vertical="center"/>
    </xf>
    <xf numFmtId="41" fontId="6" fillId="2" borderId="44" xfId="1" applyNumberFormat="1" applyFont="1" applyFill="1" applyBorder="1" applyAlignment="1">
      <alignment horizontal="right" vertical="center"/>
    </xf>
    <xf numFmtId="41" fontId="6" fillId="2" borderId="26" xfId="1" applyNumberFormat="1" applyFont="1" applyFill="1" applyBorder="1" applyAlignment="1">
      <alignment horizontal="right" vertical="center"/>
    </xf>
    <xf numFmtId="0" fontId="3" fillId="0" borderId="0" xfId="1" applyFont="1" applyAlignment="1">
      <alignment horizontal="left"/>
    </xf>
    <xf numFmtId="0" fontId="3" fillId="0" borderId="0" xfId="1" applyFont="1" applyAlignment="1">
      <alignment horizontal="left" vertical="top"/>
    </xf>
    <xf numFmtId="41" fontId="6" fillId="2" borderId="14" xfId="1" applyNumberFormat="1" applyFont="1" applyFill="1" applyBorder="1" applyAlignment="1">
      <alignment horizontal="right" vertical="center" wrapText="1"/>
    </xf>
    <xf numFmtId="41" fontId="6" fillId="2" borderId="28" xfId="1" applyNumberFormat="1" applyFont="1" applyFill="1" applyBorder="1" applyAlignment="1">
      <alignment horizontal="right" vertical="center" wrapText="1"/>
    </xf>
    <xf numFmtId="41" fontId="6" fillId="2" borderId="32" xfId="1" applyNumberFormat="1" applyFont="1" applyFill="1" applyBorder="1" applyAlignment="1">
      <alignment horizontal="right" vertical="center" wrapText="1"/>
    </xf>
    <xf numFmtId="41" fontId="6" fillId="0" borderId="14" xfId="1" applyNumberFormat="1" applyFont="1" applyBorder="1" applyAlignment="1">
      <alignment horizontal="right" vertical="center" wrapText="1"/>
    </xf>
    <xf numFmtId="41" fontId="6" fillId="0" borderId="28" xfId="1" applyNumberFormat="1" applyFont="1" applyBorder="1" applyAlignment="1">
      <alignment horizontal="right" vertical="center" wrapText="1"/>
    </xf>
    <xf numFmtId="41" fontId="6" fillId="0" borderId="32" xfId="1" applyNumberFormat="1" applyFont="1" applyBorder="1" applyAlignment="1">
      <alignment horizontal="right" vertical="center" wrapText="1"/>
    </xf>
    <xf numFmtId="41" fontId="6" fillId="0" borderId="28" xfId="1" applyNumberFormat="1" applyFont="1" applyBorder="1" applyAlignment="1">
      <alignment horizontal="right" vertical="center"/>
    </xf>
    <xf numFmtId="41" fontId="6" fillId="0" borderId="32" xfId="1" applyNumberFormat="1" applyFont="1" applyBorder="1" applyAlignment="1">
      <alignment horizontal="right" vertical="center"/>
    </xf>
    <xf numFmtId="0" fontId="1" fillId="0" borderId="3" xfId="1" applyFont="1" applyBorder="1"/>
    <xf numFmtId="0" fontId="3" fillId="0" borderId="0" xfId="1" applyFont="1" applyAlignment="1">
      <alignment horizontal="center" wrapText="1"/>
    </xf>
    <xf numFmtId="41" fontId="6" fillId="0" borderId="16" xfId="1" applyNumberFormat="1" applyFont="1" applyBorder="1" applyAlignment="1">
      <alignment horizontal="right" vertical="center"/>
    </xf>
    <xf numFmtId="41" fontId="6" fillId="0" borderId="38" xfId="1" applyNumberFormat="1" applyFont="1" applyBorder="1" applyAlignment="1">
      <alignment horizontal="right" vertical="center"/>
    </xf>
    <xf numFmtId="0" fontId="3" fillId="0" borderId="0" xfId="1" applyFont="1" applyAlignment="1">
      <alignment horizontal="right" vertical="center"/>
    </xf>
    <xf numFmtId="0" fontId="5" fillId="0" borderId="0" xfId="1" applyFont="1" applyAlignment="1">
      <alignment horizontal="right"/>
    </xf>
    <xf numFmtId="0" fontId="1" fillId="0" borderId="0" xfId="1" applyFont="1" applyAlignment="1">
      <alignment vertical="center"/>
    </xf>
    <xf numFmtId="0" fontId="4" fillId="0" borderId="2" xfId="1" applyFont="1" applyBorder="1" applyAlignment="1">
      <alignment horizontal="center" vertical="center" wrapText="1"/>
    </xf>
    <xf numFmtId="49" fontId="2" fillId="0" borderId="3" xfId="1" applyNumberFormat="1" applyFont="1" applyBorder="1" applyAlignment="1">
      <alignment horizontal="center" wrapText="1"/>
    </xf>
    <xf numFmtId="0" fontId="2" fillId="0" borderId="3" xfId="1" applyFont="1" applyBorder="1" applyAlignment="1">
      <alignment horizontal="center" wrapText="1"/>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3" xfId="1" applyFont="1" applyBorder="1" applyAlignment="1">
      <alignment horizontal="center" vertical="center"/>
    </xf>
    <xf numFmtId="0" fontId="2" fillId="0" borderId="30" xfId="1" applyFont="1" applyBorder="1" applyAlignment="1">
      <alignment horizontal="center" vertical="center"/>
    </xf>
    <xf numFmtId="176" fontId="2" fillId="0" borderId="17" xfId="1" applyNumberFormat="1" applyFont="1" applyBorder="1" applyAlignment="1">
      <alignment horizontal="center" vertical="center"/>
    </xf>
    <xf numFmtId="176" fontId="2" fillId="0" borderId="23" xfId="1" applyNumberFormat="1" applyFont="1" applyBorder="1" applyAlignment="1">
      <alignment horizontal="center" vertical="center"/>
    </xf>
    <xf numFmtId="0" fontId="2" fillId="0" borderId="2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26" xfId="1" applyFont="1" applyBorder="1" applyAlignment="1">
      <alignment horizontal="center" vertical="center" wrapText="1"/>
    </xf>
    <xf numFmtId="176" fontId="2" fillId="0" borderId="4" xfId="1" applyNumberFormat="1" applyFont="1" applyBorder="1" applyAlignment="1">
      <alignment horizontal="center" vertical="center"/>
    </xf>
    <xf numFmtId="0" fontId="1" fillId="0" borderId="21" xfId="1" applyFont="1" applyBorder="1" applyAlignment="1">
      <alignment horizontal="center" vertical="center"/>
    </xf>
    <xf numFmtId="176" fontId="2" fillId="0" borderId="8" xfId="1" applyNumberFormat="1" applyFont="1" applyBorder="1" applyAlignment="1">
      <alignment horizontal="center" vertical="center" wrapText="1"/>
    </xf>
    <xf numFmtId="176" fontId="2" fillId="0" borderId="9" xfId="1" applyNumberFormat="1" applyFont="1" applyBorder="1" applyAlignment="1">
      <alignment horizontal="center" vertical="center" wrapText="1"/>
    </xf>
    <xf numFmtId="176" fontId="2" fillId="0" borderId="10" xfId="1" applyNumberFormat="1" applyFont="1" applyBorder="1" applyAlignment="1">
      <alignment horizontal="center" vertical="center" wrapText="1"/>
    </xf>
    <xf numFmtId="176" fontId="2" fillId="0" borderId="12" xfId="1" applyNumberFormat="1" applyFont="1" applyBorder="1" applyAlignment="1">
      <alignment horizontal="center" vertical="center" wrapText="1"/>
    </xf>
    <xf numFmtId="176" fontId="2" fillId="0" borderId="13" xfId="1" applyNumberFormat="1" applyFont="1" applyBorder="1" applyAlignment="1">
      <alignment horizontal="center" vertical="center" wrapText="1"/>
    </xf>
    <xf numFmtId="176" fontId="2" fillId="0" borderId="14" xfId="1" applyNumberFormat="1" applyFont="1" applyBorder="1" applyAlignment="1">
      <alignment horizontal="center" vertical="center" wrapText="1"/>
    </xf>
    <xf numFmtId="0" fontId="2" fillId="0" borderId="25" xfId="1" applyFont="1" applyBorder="1" applyAlignment="1">
      <alignment horizontal="center" vertical="center" wrapText="1"/>
    </xf>
    <xf numFmtId="0" fontId="2" fillId="0" borderId="31" xfId="1" applyFont="1" applyBorder="1" applyAlignment="1">
      <alignment horizontal="center" vertical="center" wrapText="1"/>
    </xf>
    <xf numFmtId="176" fontId="2" fillId="0" borderId="12" xfId="1" applyNumberFormat="1" applyFont="1" applyBorder="1" applyAlignment="1">
      <alignment horizontal="center" vertical="center"/>
    </xf>
    <xf numFmtId="176" fontId="2" fillId="0" borderId="13" xfId="1" applyNumberFormat="1" applyFont="1" applyBorder="1" applyAlignment="1">
      <alignment horizontal="center" vertical="center"/>
    </xf>
    <xf numFmtId="176" fontId="2" fillId="0" borderId="14" xfId="1" applyNumberFormat="1" applyFont="1" applyBorder="1" applyAlignment="1">
      <alignment horizontal="center" vertical="center"/>
    </xf>
    <xf numFmtId="0" fontId="2" fillId="0" borderId="16"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7" xfId="1" applyFont="1" applyBorder="1" applyAlignment="1">
      <alignment horizontal="center" vertical="center" wrapText="1"/>
    </xf>
    <xf numFmtId="176" fontId="2" fillId="0" borderId="7" xfId="1" applyNumberFormat="1" applyFont="1" applyBorder="1" applyAlignment="1">
      <alignment horizontal="center" vertical="center"/>
    </xf>
    <xf numFmtId="0" fontId="2" fillId="0" borderId="2" xfId="1" applyFont="1" applyBorder="1" applyAlignment="1">
      <alignment horizontal="center" vertical="center" wrapText="1"/>
    </xf>
    <xf numFmtId="0" fontId="2" fillId="0" borderId="0" xfId="1" applyFont="1" applyAlignment="1">
      <alignment horizontal="center" vertical="center" wrapText="1"/>
    </xf>
    <xf numFmtId="0" fontId="2" fillId="0" borderId="3" xfId="1" applyFont="1" applyBorder="1" applyAlignment="1">
      <alignment horizontal="center" vertical="center" wrapText="1"/>
    </xf>
    <xf numFmtId="176" fontId="2" fillId="0" borderId="5" xfId="1" applyNumberFormat="1" applyFont="1" applyBorder="1" applyAlignment="1">
      <alignment horizontal="center" vertical="center"/>
    </xf>
    <xf numFmtId="0" fontId="2" fillId="0" borderId="1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176" fontId="2" fillId="0" borderId="6" xfId="1" applyNumberFormat="1" applyFont="1" applyBorder="1" applyAlignment="1">
      <alignment horizontal="center" vertical="center"/>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176" fontId="2" fillId="0" borderId="16" xfId="1" applyNumberFormat="1" applyFont="1" applyBorder="1" applyAlignment="1">
      <alignment horizontal="center" vertical="center"/>
    </xf>
    <xf numFmtId="176" fontId="2" fillId="0" borderId="22" xfId="1" applyNumberFormat="1" applyFont="1" applyBorder="1" applyAlignment="1">
      <alignment horizontal="center" vertical="center"/>
    </xf>
    <xf numFmtId="176" fontId="2" fillId="0" borderId="15" xfId="1" applyNumberFormat="1" applyFont="1" applyBorder="1" applyAlignment="1">
      <alignment horizontal="center" vertical="center"/>
    </xf>
    <xf numFmtId="0" fontId="4" fillId="0" borderId="0" xfId="1" applyFont="1" applyAlignment="1">
      <alignment horizontal="center" vertical="center" wrapText="1"/>
    </xf>
    <xf numFmtId="0" fontId="3" fillId="0" borderId="1" xfId="1" applyFont="1" applyBorder="1" applyAlignment="1">
      <alignment horizontal="center" wrapText="1"/>
    </xf>
    <xf numFmtId="0" fontId="3" fillId="0" borderId="11" xfId="1" applyFont="1" applyBorder="1" applyAlignment="1">
      <alignment horizontal="center" wrapText="1"/>
    </xf>
    <xf numFmtId="176" fontId="2" fillId="0" borderId="41" xfId="1" applyNumberFormat="1" applyFont="1" applyBorder="1" applyAlignment="1">
      <alignment horizontal="center" vertical="center" wrapText="1"/>
    </xf>
    <xf numFmtId="0" fontId="2" fillId="0" borderId="45" xfId="1" applyFont="1" applyBorder="1" applyAlignment="1">
      <alignment horizontal="center" vertical="center" wrapText="1"/>
    </xf>
    <xf numFmtId="0" fontId="2" fillId="0" borderId="8" xfId="1" applyFont="1" applyBorder="1" applyAlignment="1">
      <alignment horizontal="center" vertical="center" wrapText="1"/>
    </xf>
    <xf numFmtId="0" fontId="2" fillId="0" borderId="45" xfId="1" applyFont="1" applyBorder="1" applyAlignment="1">
      <alignment horizontal="center" vertical="center"/>
    </xf>
    <xf numFmtId="0" fontId="2" fillId="0" borderId="8" xfId="1" applyFont="1" applyBorder="1" applyAlignment="1">
      <alignment horizontal="center" vertical="center"/>
    </xf>
    <xf numFmtId="176" fontId="2" fillId="0" borderId="35" xfId="1" applyNumberFormat="1" applyFont="1" applyBorder="1" applyAlignment="1">
      <alignment horizontal="left" vertical="top"/>
    </xf>
    <xf numFmtId="176" fontId="2" fillId="0" borderId="3" xfId="1" applyNumberFormat="1" applyFont="1" applyBorder="1" applyAlignment="1">
      <alignment horizontal="left" vertical="top"/>
    </xf>
    <xf numFmtId="0" fontId="2" fillId="0" borderId="7"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24" xfId="1" applyFont="1" applyBorder="1" applyAlignment="1">
      <alignment horizontal="center" vertical="center" wrapText="1"/>
    </xf>
    <xf numFmtId="41" fontId="1" fillId="0" borderId="0" xfId="1" applyNumberFormat="1" applyFont="1"/>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45"/>
  <sheetViews>
    <sheetView topLeftCell="D33" workbookViewId="0">
      <selection activeCell="I57" sqref="I57"/>
    </sheetView>
  </sheetViews>
  <sheetFormatPr defaultColWidth="9.33203125" defaultRowHeight="14.4"/>
  <cols>
    <col min="1" max="1" width="10.88671875" style="35" customWidth="1"/>
    <col min="2" max="3" width="14.33203125" style="35" customWidth="1"/>
    <col min="4" max="4" width="23.33203125" style="35" customWidth="1"/>
    <col min="5" max="7" width="12.109375" style="35" customWidth="1"/>
    <col min="8" max="8" width="20.88671875" style="35" customWidth="1"/>
    <col min="9" max="11" width="12.109375" customWidth="1"/>
    <col min="12" max="12" width="16.44140625" customWidth="1"/>
    <col min="13" max="13" width="12.109375" customWidth="1"/>
    <col min="14" max="14" width="8.88671875" customWidth="1"/>
    <col min="15" max="15" width="11.44140625" customWidth="1"/>
    <col min="16" max="16" width="18.33203125" customWidth="1"/>
  </cols>
  <sheetData>
    <row r="1" spans="1:16" s="1" customFormat="1" ht="31.5" hidden="1" customHeight="1">
      <c r="A1" s="1" t="s">
        <v>0</v>
      </c>
      <c r="B1" s="1" t="s">
        <v>11</v>
      </c>
      <c r="C1" s="1" t="s">
        <v>15</v>
      </c>
      <c r="D1" s="1" t="s">
        <v>16</v>
      </c>
      <c r="E1" s="10" t="s">
        <v>22</v>
      </c>
      <c r="F1" s="17" t="s">
        <v>3</v>
      </c>
      <c r="G1" s="1" t="s">
        <v>27</v>
      </c>
    </row>
    <row r="2" spans="1:16" s="1" customFormat="1" ht="28.5" hidden="1" customHeight="1">
      <c r="A2" s="2"/>
      <c r="B2" s="2"/>
      <c r="C2" s="2"/>
      <c r="D2" s="2"/>
      <c r="E2" s="2"/>
      <c r="F2" s="2"/>
      <c r="G2" s="2"/>
    </row>
    <row r="3" spans="1:16" s="35" customFormat="1" ht="16.95" customHeight="1">
      <c r="A3" s="79" t="s">
        <v>1</v>
      </c>
      <c r="B3" s="80"/>
      <c r="C3" s="5"/>
      <c r="D3" s="7"/>
      <c r="E3" s="7"/>
      <c r="F3" s="7"/>
      <c r="G3" s="7"/>
      <c r="H3" s="7"/>
      <c r="I3" s="7"/>
      <c r="J3" s="7"/>
      <c r="K3" s="7"/>
      <c r="L3" s="79" t="s">
        <v>31</v>
      </c>
      <c r="M3" s="80"/>
      <c r="N3" s="79" t="s">
        <v>34</v>
      </c>
      <c r="O3" s="84"/>
      <c r="P3" s="80"/>
    </row>
    <row r="4" spans="1:16" s="35" customFormat="1" ht="16.95" customHeight="1">
      <c r="A4" s="79" t="s">
        <v>2</v>
      </c>
      <c r="B4" s="80"/>
      <c r="C4" s="6" t="s">
        <v>16</v>
      </c>
      <c r="D4" s="6"/>
      <c r="E4" s="6"/>
      <c r="F4" s="18"/>
      <c r="G4" s="18"/>
      <c r="H4" s="18"/>
      <c r="I4" s="18"/>
      <c r="J4" s="18"/>
      <c r="K4" s="18"/>
      <c r="L4" s="81" t="s">
        <v>32</v>
      </c>
      <c r="M4" s="82"/>
      <c r="N4" s="81" t="s">
        <v>22</v>
      </c>
      <c r="O4" s="83"/>
      <c r="P4" s="82"/>
    </row>
    <row r="5" spans="1:16" ht="36" customHeight="1">
      <c r="A5" s="76" t="s">
        <v>3</v>
      </c>
      <c r="B5" s="76"/>
      <c r="C5" s="76"/>
      <c r="D5" s="76"/>
      <c r="E5" s="76"/>
      <c r="F5" s="76"/>
      <c r="G5" s="76"/>
      <c r="H5" s="76"/>
      <c r="I5" s="76"/>
      <c r="J5" s="76"/>
      <c r="K5" s="76"/>
      <c r="L5" s="76"/>
      <c r="M5" s="76"/>
      <c r="N5" s="76"/>
      <c r="O5" s="76"/>
      <c r="P5" s="76"/>
    </row>
    <row r="6" spans="1:16" ht="18" customHeight="1">
      <c r="A6" s="77" t="s">
        <v>4</v>
      </c>
      <c r="B6" s="78"/>
      <c r="C6" s="78"/>
      <c r="D6" s="78"/>
      <c r="E6" s="78"/>
      <c r="F6" s="78"/>
      <c r="G6" s="78"/>
      <c r="H6" s="78"/>
      <c r="I6" s="78"/>
      <c r="J6" s="78"/>
      <c r="K6" s="78"/>
      <c r="L6" s="78"/>
      <c r="M6" s="78"/>
      <c r="N6" s="78"/>
      <c r="O6" s="78"/>
      <c r="P6" s="27" t="s">
        <v>35</v>
      </c>
    </row>
    <row r="7" spans="1:16" s="36" customFormat="1" ht="18" customHeight="1">
      <c r="A7" s="110" t="s">
        <v>5</v>
      </c>
      <c r="B7" s="110"/>
      <c r="C7" s="110"/>
      <c r="D7" s="114" t="s">
        <v>21</v>
      </c>
      <c r="E7" s="89" t="s">
        <v>23</v>
      </c>
      <c r="F7" s="90"/>
      <c r="G7" s="90"/>
      <c r="H7" s="90"/>
      <c r="I7" s="90"/>
      <c r="J7" s="90"/>
      <c r="K7" s="90"/>
      <c r="L7" s="90"/>
      <c r="M7" s="90"/>
      <c r="N7" s="90"/>
      <c r="O7" s="90"/>
      <c r="P7" s="90"/>
    </row>
    <row r="8" spans="1:16" s="36" customFormat="1" ht="18" customHeight="1">
      <c r="A8" s="111"/>
      <c r="B8" s="111"/>
      <c r="C8" s="111"/>
      <c r="D8" s="115"/>
      <c r="E8" s="101" t="s">
        <v>24</v>
      </c>
      <c r="F8" s="102"/>
      <c r="G8" s="102"/>
      <c r="H8" s="102"/>
      <c r="I8" s="102" t="s">
        <v>30</v>
      </c>
      <c r="J8" s="102"/>
      <c r="K8" s="102"/>
      <c r="L8" s="102"/>
      <c r="M8" s="102" t="s">
        <v>33</v>
      </c>
      <c r="N8" s="102"/>
      <c r="O8" s="102"/>
      <c r="P8" s="108"/>
    </row>
    <row r="9" spans="1:16" s="36" customFormat="1" ht="18" customHeight="1">
      <c r="A9" s="111"/>
      <c r="B9" s="111"/>
      <c r="C9" s="111"/>
      <c r="D9" s="115"/>
      <c r="E9" s="92" t="s">
        <v>25</v>
      </c>
      <c r="F9" s="87"/>
      <c r="G9" s="87"/>
      <c r="H9" s="87" t="s">
        <v>29</v>
      </c>
      <c r="I9" s="91" t="s">
        <v>25</v>
      </c>
      <c r="J9" s="87"/>
      <c r="K9" s="87"/>
      <c r="L9" s="87" t="s">
        <v>29</v>
      </c>
      <c r="M9" s="91" t="s">
        <v>25</v>
      </c>
      <c r="N9" s="87"/>
      <c r="O9" s="87"/>
      <c r="P9" s="106" t="s">
        <v>29</v>
      </c>
    </row>
    <row r="10" spans="1:16" s="36" customFormat="1" ht="18" customHeight="1">
      <c r="A10" s="112"/>
      <c r="B10" s="112"/>
      <c r="C10" s="112"/>
      <c r="D10" s="116"/>
      <c r="E10" s="11" t="s">
        <v>12</v>
      </c>
      <c r="F10" s="19" t="s">
        <v>26</v>
      </c>
      <c r="G10" s="19" t="s">
        <v>28</v>
      </c>
      <c r="H10" s="88"/>
      <c r="I10" s="23" t="s">
        <v>12</v>
      </c>
      <c r="J10" s="19" t="s">
        <v>26</v>
      </c>
      <c r="K10" s="19" t="s">
        <v>28</v>
      </c>
      <c r="L10" s="88"/>
      <c r="M10" s="23" t="s">
        <v>12</v>
      </c>
      <c r="N10" s="19" t="s">
        <v>26</v>
      </c>
      <c r="O10" s="19" t="s">
        <v>28</v>
      </c>
      <c r="P10" s="107"/>
    </row>
    <row r="11" spans="1:16" s="37" customFormat="1" ht="17.100000000000001" customHeight="1">
      <c r="A11" s="93" t="s">
        <v>6</v>
      </c>
      <c r="B11" s="93"/>
      <c r="C11" s="93"/>
      <c r="D11" s="94"/>
      <c r="E11" s="12">
        <f t="shared" ref="E11:P11" si="0">SUM(E12:E14)</f>
        <v>5126</v>
      </c>
      <c r="F11" s="12">
        <f t="shared" si="0"/>
        <v>2861</v>
      </c>
      <c r="G11" s="12">
        <f t="shared" si="0"/>
        <v>2265</v>
      </c>
      <c r="H11" s="12">
        <f t="shared" si="0"/>
        <v>225544388</v>
      </c>
      <c r="I11" s="12">
        <f t="shared" si="0"/>
        <v>487</v>
      </c>
      <c r="J11" s="12">
        <f t="shared" si="0"/>
        <v>305</v>
      </c>
      <c r="K11" s="12">
        <f t="shared" si="0"/>
        <v>182</v>
      </c>
      <c r="L11" s="12">
        <f t="shared" si="0"/>
        <v>11600222</v>
      </c>
      <c r="M11" s="12">
        <f t="shared" si="0"/>
        <v>4639</v>
      </c>
      <c r="N11" s="12">
        <f t="shared" si="0"/>
        <v>2556</v>
      </c>
      <c r="O11" s="12">
        <f t="shared" si="0"/>
        <v>2083</v>
      </c>
      <c r="P11" s="29">
        <f t="shared" si="0"/>
        <v>213944166</v>
      </c>
    </row>
    <row r="12" spans="1:16" s="37" customFormat="1" ht="17.100000000000001" customHeight="1">
      <c r="A12" s="113" t="s">
        <v>7</v>
      </c>
      <c r="B12" s="113"/>
      <c r="C12" s="113"/>
      <c r="D12" s="113"/>
      <c r="E12" s="13">
        <f>E16+E19+E22+'10730-05-06-3'!E12+'10730-05-06-3'!E15+'10730-05-06-3'!E18</f>
        <v>2004</v>
      </c>
      <c r="F12" s="13">
        <f>F16+F19+F22+'10730-05-06-3'!F12+'10730-05-06-3'!F15+'10730-05-06-3'!F18</f>
        <v>844</v>
      </c>
      <c r="G12" s="13">
        <f>G16+G19+G22+'10730-05-06-3'!G12+'10730-05-06-3'!G15+'10730-05-06-3'!G18</f>
        <v>1160</v>
      </c>
      <c r="H12" s="13">
        <f>H16+H19+H22+'10730-05-06-3'!H12+'10730-05-06-3'!H15+'10730-05-06-3'!H18</f>
        <v>74701119</v>
      </c>
      <c r="I12" s="13">
        <f>I16+I19+I22+'10730-05-06-3'!I12+'10730-05-06-3'!I15+'10730-05-06-3'!I18</f>
        <v>1</v>
      </c>
      <c r="J12" s="13">
        <f>J16+J19+J22+'10730-05-06-3'!J12+'10730-05-06-3'!J15+'10730-05-06-3'!J18</f>
        <v>0</v>
      </c>
      <c r="K12" s="13">
        <f>K16+K19+K22+'10730-05-06-3'!K12+'10730-05-06-3'!K15+'10730-05-06-3'!K18</f>
        <v>1</v>
      </c>
      <c r="L12" s="13">
        <f>L16+L19+L22+'10730-05-06-3'!L12+'10730-05-06-3'!L15+'10730-05-06-3'!L18</f>
        <v>25704</v>
      </c>
      <c r="M12" s="13">
        <f>M16+M19+M22+'10730-05-06-3'!M12+'10730-05-06-3'!M15+'10730-05-06-3'!M18</f>
        <v>2003</v>
      </c>
      <c r="N12" s="13">
        <f>N16+N19+N22+'10730-05-06-3'!N12+'10730-05-06-3'!N15+'10730-05-06-3'!N18</f>
        <v>844</v>
      </c>
      <c r="O12" s="13">
        <f>O16+O19+O22+'10730-05-06-3'!O12+'10730-05-06-3'!O15+'10730-05-06-3'!O18</f>
        <v>1159</v>
      </c>
      <c r="P12" s="30">
        <f>P16+P19+P22+'10730-05-06-3'!P12+'10730-05-06-3'!P15+'10730-05-06-3'!P18</f>
        <v>74675415</v>
      </c>
    </row>
    <row r="13" spans="1:16" s="37" customFormat="1" ht="17.100000000000001" customHeight="1">
      <c r="A13" s="117" t="s">
        <v>8</v>
      </c>
      <c r="B13" s="117"/>
      <c r="C13" s="117"/>
      <c r="D13" s="117"/>
      <c r="E13" s="13">
        <f>E17+E20+E23+'10730-05-06-3'!E13+'10730-05-06-3'!E16+'10730-05-06-3'!E19</f>
        <v>1471</v>
      </c>
      <c r="F13" s="13">
        <f>F17+F20+F23+'10730-05-06-3'!F13+'10730-05-06-3'!F16+'10730-05-06-3'!F19</f>
        <v>989</v>
      </c>
      <c r="G13" s="13">
        <f>G17+G20+G23+'10730-05-06-3'!G13+'10730-05-06-3'!G16+'10730-05-06-3'!G19</f>
        <v>482</v>
      </c>
      <c r="H13" s="13">
        <f>H17+H20+H23+'10730-05-06-3'!H13+'10730-05-06-3'!H16+'10730-05-06-3'!H19</f>
        <v>77833132</v>
      </c>
      <c r="I13" s="13">
        <f>I17+I20+I23+'10730-05-06-3'!I13+'10730-05-06-3'!I16+'10730-05-06-3'!I19</f>
        <v>9</v>
      </c>
      <c r="J13" s="13">
        <f>J17+J20+J23+'10730-05-06-3'!J13+'10730-05-06-3'!J16+'10730-05-06-3'!J19</f>
        <v>5</v>
      </c>
      <c r="K13" s="13">
        <f>K17+K20+K23+'10730-05-06-3'!K13+'10730-05-06-3'!K16+'10730-05-06-3'!K19</f>
        <v>4</v>
      </c>
      <c r="L13" s="13">
        <f>L17+L20+L23+'10730-05-06-3'!L13+'10730-05-06-3'!L16+'10730-05-06-3'!L19</f>
        <v>279090</v>
      </c>
      <c r="M13" s="13">
        <f>M17+M20+M23+'10730-05-06-3'!M13+'10730-05-06-3'!M16+'10730-05-06-3'!M19</f>
        <v>1462</v>
      </c>
      <c r="N13" s="13">
        <f>N17+N20+N23+'10730-05-06-3'!N13+'10730-05-06-3'!N16+'10730-05-06-3'!N19</f>
        <v>984</v>
      </c>
      <c r="O13" s="13">
        <f>O17+O20+O23+'10730-05-06-3'!O13+'10730-05-06-3'!O16+'10730-05-06-3'!O19</f>
        <v>478</v>
      </c>
      <c r="P13" s="30">
        <f>P17+P20+P23+'10730-05-06-3'!P13+'10730-05-06-3'!P16+'10730-05-06-3'!P19</f>
        <v>77554042</v>
      </c>
    </row>
    <row r="14" spans="1:16" s="37" customFormat="1" ht="17.100000000000001" customHeight="1">
      <c r="A14" s="109" t="s">
        <v>9</v>
      </c>
      <c r="B14" s="109"/>
      <c r="C14" s="109"/>
      <c r="D14" s="109"/>
      <c r="E14" s="13">
        <f>E18+E21+'10730-05-06-3'!E14+'10730-05-06-3'!E17+'10730-05-06-3'!E20+E24</f>
        <v>1651</v>
      </c>
      <c r="F14" s="13">
        <f>F18+F21+'10730-05-06-3'!F14+'10730-05-06-3'!F17+'10730-05-06-3'!F20+F24</f>
        <v>1028</v>
      </c>
      <c r="G14" s="13">
        <f>G18+G21+'10730-05-06-3'!G14+'10730-05-06-3'!G17+'10730-05-06-3'!G20+G24</f>
        <v>623</v>
      </c>
      <c r="H14" s="13">
        <f>H18+H21+'10730-05-06-3'!H14+'10730-05-06-3'!H17+'10730-05-06-3'!H20+H24</f>
        <v>73010137</v>
      </c>
      <c r="I14" s="13">
        <f>I18+I21+'10730-05-06-3'!I14+'10730-05-06-3'!I17+'10730-05-06-3'!I20+I24</f>
        <v>477</v>
      </c>
      <c r="J14" s="13">
        <f>J18+J21+'10730-05-06-3'!J14+'10730-05-06-3'!J17+'10730-05-06-3'!J20+J24</f>
        <v>300</v>
      </c>
      <c r="K14" s="13">
        <f>K18+K21+'10730-05-06-3'!K14+'10730-05-06-3'!K17+'10730-05-06-3'!K20+K24</f>
        <v>177</v>
      </c>
      <c r="L14" s="13">
        <f>L18+L21+'10730-05-06-3'!L14+'10730-05-06-3'!L17+'10730-05-06-3'!L20+L24</f>
        <v>11295428</v>
      </c>
      <c r="M14" s="13">
        <f>M18+M21+'10730-05-06-3'!M14+'10730-05-06-3'!M17+'10730-05-06-3'!M20+M24</f>
        <v>1174</v>
      </c>
      <c r="N14" s="13">
        <f>N18+N21+'10730-05-06-3'!N14+'10730-05-06-3'!N17+'10730-05-06-3'!N20+N24</f>
        <v>728</v>
      </c>
      <c r="O14" s="13">
        <f>O18+O21+'10730-05-06-3'!O14+'10730-05-06-3'!O17+'10730-05-06-3'!O20+O24</f>
        <v>446</v>
      </c>
      <c r="P14" s="30">
        <f>P18+P21+'10730-05-06-3'!P14+'10730-05-06-3'!P17+'10730-05-06-3'!P20+P24</f>
        <v>61714709</v>
      </c>
    </row>
    <row r="15" spans="1:16" s="37" customFormat="1" ht="17.100000000000001" customHeight="1">
      <c r="A15" s="95" t="s">
        <v>10</v>
      </c>
      <c r="B15" s="98" t="s">
        <v>12</v>
      </c>
      <c r="C15" s="122" t="s">
        <v>17</v>
      </c>
      <c r="D15" s="123"/>
      <c r="E15" s="14">
        <f t="shared" ref="E15:P15" si="1">SUM(E16:E24)</f>
        <v>482</v>
      </c>
      <c r="F15" s="14">
        <f t="shared" si="1"/>
        <v>306</v>
      </c>
      <c r="G15" s="14">
        <f t="shared" si="1"/>
        <v>176</v>
      </c>
      <c r="H15" s="14">
        <f t="shared" si="1"/>
        <v>15710364</v>
      </c>
      <c r="I15" s="14">
        <f t="shared" si="1"/>
        <v>282</v>
      </c>
      <c r="J15" s="14">
        <f t="shared" si="1"/>
        <v>188</v>
      </c>
      <c r="K15" s="14">
        <f t="shared" si="1"/>
        <v>94</v>
      </c>
      <c r="L15" s="14">
        <f t="shared" si="1"/>
        <v>6274207</v>
      </c>
      <c r="M15" s="14">
        <f t="shared" si="1"/>
        <v>200</v>
      </c>
      <c r="N15" s="14">
        <f t="shared" si="1"/>
        <v>118</v>
      </c>
      <c r="O15" s="14">
        <f t="shared" si="1"/>
        <v>82</v>
      </c>
      <c r="P15" s="31">
        <f t="shared" si="1"/>
        <v>9436157</v>
      </c>
    </row>
    <row r="16" spans="1:16" s="37" customFormat="1" ht="17.100000000000001" customHeight="1">
      <c r="A16" s="96"/>
      <c r="B16" s="99"/>
      <c r="C16" s="98" t="s">
        <v>18</v>
      </c>
      <c r="D16" s="8" t="s">
        <v>7</v>
      </c>
      <c r="E16" s="14">
        <f t="shared" ref="E16:E24" si="2">F16+G16</f>
        <v>2</v>
      </c>
      <c r="F16" s="14">
        <f t="shared" ref="F16:F24" si="3">J16+N16</f>
        <v>0</v>
      </c>
      <c r="G16" s="14">
        <f t="shared" ref="G16:G24" si="4">K16+O16</f>
        <v>2</v>
      </c>
      <c r="H16" s="21">
        <f t="shared" ref="H16:H24" si="5">L16+P16</f>
        <v>30000</v>
      </c>
      <c r="I16" s="21">
        <f t="shared" ref="I16:I24" si="6">J16+K16</f>
        <v>0</v>
      </c>
      <c r="J16" s="21">
        <f>J26+J36+'10730-05-06-2'!J12+'10730-05-06-2'!J22+'10730-05-06-2'!J32</f>
        <v>0</v>
      </c>
      <c r="K16" s="21">
        <f>K26+K36+'10730-05-06-2'!K12+'10730-05-06-2'!K22+'10730-05-06-2'!K32</f>
        <v>0</v>
      </c>
      <c r="L16" s="21">
        <f>L26+L36+'10730-05-06-2'!L12+'10730-05-06-2'!L22+'10730-05-06-2'!L32</f>
        <v>0</v>
      </c>
      <c r="M16" s="14">
        <f t="shared" ref="M16:M24" si="7">N16+O16</f>
        <v>2</v>
      </c>
      <c r="N16" s="21">
        <f>N26+N36+'10730-05-06-2'!N12+'10730-05-06-2'!N22+'10730-05-06-2'!N32</f>
        <v>0</v>
      </c>
      <c r="O16" s="21">
        <f>O26+O36+'10730-05-06-2'!O12+'10730-05-06-2'!O22+'10730-05-06-2'!O32</f>
        <v>2</v>
      </c>
      <c r="P16" s="32">
        <f>P26+P36+'10730-05-06-2'!P12+'10730-05-06-2'!P22+'10730-05-06-2'!P32</f>
        <v>30000</v>
      </c>
    </row>
    <row r="17" spans="1:16" s="37" customFormat="1" ht="17.100000000000001" customHeight="1">
      <c r="A17" s="96"/>
      <c r="B17" s="99"/>
      <c r="C17" s="99"/>
      <c r="D17" s="8" t="s">
        <v>8</v>
      </c>
      <c r="E17" s="14">
        <f t="shared" si="2"/>
        <v>8</v>
      </c>
      <c r="F17" s="14">
        <f t="shared" si="3"/>
        <v>7</v>
      </c>
      <c r="G17" s="14">
        <f t="shared" si="4"/>
        <v>1</v>
      </c>
      <c r="H17" s="21">
        <f t="shared" si="5"/>
        <v>481800</v>
      </c>
      <c r="I17" s="21">
        <f t="shared" si="6"/>
        <v>0</v>
      </c>
      <c r="J17" s="21">
        <f>J27+J37+'10730-05-06-2'!J13+'10730-05-06-2'!J23+'10730-05-06-2'!J33</f>
        <v>0</v>
      </c>
      <c r="K17" s="21">
        <f>K27+K37+'10730-05-06-2'!K13+'10730-05-06-2'!K23+'10730-05-06-2'!K33</f>
        <v>0</v>
      </c>
      <c r="L17" s="21">
        <f>L27+L37+'10730-05-06-2'!L13+'10730-05-06-2'!L23+'10730-05-06-2'!L33</f>
        <v>0</v>
      </c>
      <c r="M17" s="14">
        <f t="shared" si="7"/>
        <v>8</v>
      </c>
      <c r="N17" s="21">
        <f>N27+N37+'10730-05-06-2'!N13+'10730-05-06-2'!N23+'10730-05-06-2'!N33</f>
        <v>7</v>
      </c>
      <c r="O17" s="21">
        <f>O27+O37+'10730-05-06-2'!O13+'10730-05-06-2'!O23+'10730-05-06-2'!O33</f>
        <v>1</v>
      </c>
      <c r="P17" s="32">
        <f>P27+P37+'10730-05-06-2'!P13+'10730-05-06-2'!P23+'10730-05-06-2'!P33</f>
        <v>481800</v>
      </c>
    </row>
    <row r="18" spans="1:16" s="37" customFormat="1" ht="17.100000000000001" customHeight="1">
      <c r="A18" s="96"/>
      <c r="B18" s="99"/>
      <c r="C18" s="100"/>
      <c r="D18" s="8" t="s">
        <v>9</v>
      </c>
      <c r="E18" s="14">
        <f t="shared" si="2"/>
        <v>305</v>
      </c>
      <c r="F18" s="14">
        <f t="shared" si="3"/>
        <v>198</v>
      </c>
      <c r="G18" s="14">
        <f t="shared" si="4"/>
        <v>107</v>
      </c>
      <c r="H18" s="21">
        <f t="shared" si="5"/>
        <v>11139440</v>
      </c>
      <c r="I18" s="21">
        <f t="shared" si="6"/>
        <v>151</v>
      </c>
      <c r="J18" s="21">
        <f>J28+J38+'10730-05-06-2'!J14+'10730-05-06-2'!J24+'10730-05-06-2'!J34</f>
        <v>103</v>
      </c>
      <c r="K18" s="21">
        <f>K28+K38+'10730-05-06-2'!K14+'10730-05-06-2'!K24+'10730-05-06-2'!K34</f>
        <v>48</v>
      </c>
      <c r="L18" s="21">
        <f>L28+L38+'10730-05-06-2'!L14+'10730-05-06-2'!L24+'10730-05-06-2'!L34</f>
        <v>3855873</v>
      </c>
      <c r="M18" s="14">
        <f t="shared" si="7"/>
        <v>154</v>
      </c>
      <c r="N18" s="21">
        <f>N28+N38+'10730-05-06-2'!N14+'10730-05-06-2'!N24+'10730-05-06-2'!N34</f>
        <v>95</v>
      </c>
      <c r="O18" s="21">
        <f>O28+O38+'10730-05-06-2'!O14+'10730-05-06-2'!O24+'10730-05-06-2'!O34</f>
        <v>59</v>
      </c>
      <c r="P18" s="32">
        <f>P28+P38+'10730-05-06-2'!P14+'10730-05-06-2'!P24+'10730-05-06-2'!P34</f>
        <v>7283567</v>
      </c>
    </row>
    <row r="19" spans="1:16" s="37" customFormat="1" ht="17.100000000000001" customHeight="1">
      <c r="A19" s="96"/>
      <c r="B19" s="99"/>
      <c r="C19" s="103" t="s">
        <v>19</v>
      </c>
      <c r="D19" s="8" t="s">
        <v>7</v>
      </c>
      <c r="E19" s="14">
        <f t="shared" si="2"/>
        <v>0</v>
      </c>
      <c r="F19" s="14">
        <f t="shared" si="3"/>
        <v>0</v>
      </c>
      <c r="G19" s="14">
        <f t="shared" si="4"/>
        <v>0</v>
      </c>
      <c r="H19" s="21">
        <f t="shared" si="5"/>
        <v>0</v>
      </c>
      <c r="I19" s="21">
        <f t="shared" si="6"/>
        <v>0</v>
      </c>
      <c r="J19" s="21">
        <f>J29+J39+'10730-05-06-2'!J15+'10730-05-06-2'!J25+'10730-05-06-2'!J35</f>
        <v>0</v>
      </c>
      <c r="K19" s="21">
        <f>K29+K39+'10730-05-06-2'!K15+'10730-05-06-2'!K25+'10730-05-06-2'!K35</f>
        <v>0</v>
      </c>
      <c r="L19" s="21">
        <f>L29+L39+'10730-05-06-2'!L15+'10730-05-06-2'!L25+'10730-05-06-2'!L35</f>
        <v>0</v>
      </c>
      <c r="M19" s="14">
        <f t="shared" si="7"/>
        <v>0</v>
      </c>
      <c r="N19" s="21">
        <f>N29+N39+'10730-05-06-2'!N15+'10730-05-06-2'!N25+'10730-05-06-2'!N35</f>
        <v>0</v>
      </c>
      <c r="O19" s="21">
        <f>O29+O39+'10730-05-06-2'!O15+'10730-05-06-2'!O25+'10730-05-06-2'!O35</f>
        <v>0</v>
      </c>
      <c r="P19" s="32">
        <f>P29+P39+'10730-05-06-2'!P15+'10730-05-06-2'!P25+'10730-05-06-2'!P35</f>
        <v>0</v>
      </c>
    </row>
    <row r="20" spans="1:16" s="37" customFormat="1" ht="17.100000000000001" customHeight="1">
      <c r="A20" s="96"/>
      <c r="B20" s="99"/>
      <c r="C20" s="104"/>
      <c r="D20" s="8" t="s">
        <v>8</v>
      </c>
      <c r="E20" s="14">
        <f t="shared" si="2"/>
        <v>4</v>
      </c>
      <c r="F20" s="14">
        <f t="shared" si="3"/>
        <v>2</v>
      </c>
      <c r="G20" s="14">
        <f t="shared" si="4"/>
        <v>2</v>
      </c>
      <c r="H20" s="21">
        <f t="shared" si="5"/>
        <v>204240</v>
      </c>
      <c r="I20" s="21">
        <f t="shared" si="6"/>
        <v>0</v>
      </c>
      <c r="J20" s="21">
        <f>J30+J40+'10730-05-06-2'!J16+'10730-05-06-2'!J26+'10730-05-06-2'!J36</f>
        <v>0</v>
      </c>
      <c r="K20" s="21">
        <f>K30+K40+'10730-05-06-2'!K16+'10730-05-06-2'!K26+'10730-05-06-2'!K36</f>
        <v>0</v>
      </c>
      <c r="L20" s="21">
        <f>L30+L40+'10730-05-06-2'!L16+'10730-05-06-2'!L26+'10730-05-06-2'!L36</f>
        <v>0</v>
      </c>
      <c r="M20" s="14">
        <f t="shared" si="7"/>
        <v>4</v>
      </c>
      <c r="N20" s="21">
        <f>N30+N40+'10730-05-06-2'!N16+'10730-05-06-2'!N26+'10730-05-06-2'!N36</f>
        <v>2</v>
      </c>
      <c r="O20" s="21">
        <f>O30+O40+'10730-05-06-2'!O16+'10730-05-06-2'!O26+'10730-05-06-2'!O36</f>
        <v>2</v>
      </c>
      <c r="P20" s="32">
        <f>P30+P40+'10730-05-06-2'!P16+'10730-05-06-2'!P26+'10730-05-06-2'!P36</f>
        <v>204240</v>
      </c>
    </row>
    <row r="21" spans="1:16" s="37" customFormat="1" ht="17.100000000000001" customHeight="1">
      <c r="A21" s="96"/>
      <c r="B21" s="99"/>
      <c r="C21" s="105"/>
      <c r="D21" s="8" t="s">
        <v>9</v>
      </c>
      <c r="E21" s="14">
        <f t="shared" si="2"/>
        <v>119</v>
      </c>
      <c r="F21" s="14">
        <f t="shared" si="3"/>
        <v>68</v>
      </c>
      <c r="G21" s="14">
        <f t="shared" si="4"/>
        <v>51</v>
      </c>
      <c r="H21" s="21">
        <f t="shared" si="5"/>
        <v>3135104</v>
      </c>
      <c r="I21" s="21">
        <f t="shared" si="6"/>
        <v>91</v>
      </c>
      <c r="J21" s="21">
        <f>J31+J41+'10730-05-06-2'!J17+'10730-05-06-2'!J27+'10730-05-06-2'!J37</f>
        <v>57</v>
      </c>
      <c r="K21" s="21">
        <f>K31+K41+'10730-05-06-2'!K17+'10730-05-06-2'!K27+'10730-05-06-2'!K37</f>
        <v>34</v>
      </c>
      <c r="L21" s="21">
        <f>L31+L41+'10730-05-06-2'!L17+'10730-05-06-2'!L27+'10730-05-06-2'!L37</f>
        <v>1903304</v>
      </c>
      <c r="M21" s="14">
        <f t="shared" si="7"/>
        <v>28</v>
      </c>
      <c r="N21" s="21">
        <f>N31+N41+'10730-05-06-2'!N17+'10730-05-06-2'!N27+'10730-05-06-2'!N37</f>
        <v>11</v>
      </c>
      <c r="O21" s="21">
        <f>O31+O41+'10730-05-06-2'!O17+'10730-05-06-2'!O27+'10730-05-06-2'!O37</f>
        <v>17</v>
      </c>
      <c r="P21" s="32">
        <f>P31+P41+'10730-05-06-2'!P17+'10730-05-06-2'!P27+'10730-05-06-2'!P37</f>
        <v>1231800</v>
      </c>
    </row>
    <row r="22" spans="1:16" s="37" customFormat="1" ht="17.100000000000001" customHeight="1">
      <c r="A22" s="96"/>
      <c r="B22" s="99"/>
      <c r="C22" s="103" t="s">
        <v>20</v>
      </c>
      <c r="D22" s="8" t="s">
        <v>7</v>
      </c>
      <c r="E22" s="14">
        <f t="shared" si="2"/>
        <v>0</v>
      </c>
      <c r="F22" s="14">
        <f t="shared" si="3"/>
        <v>0</v>
      </c>
      <c r="G22" s="14">
        <f t="shared" si="4"/>
        <v>0</v>
      </c>
      <c r="H22" s="21">
        <f t="shared" si="5"/>
        <v>0</v>
      </c>
      <c r="I22" s="21">
        <f t="shared" si="6"/>
        <v>0</v>
      </c>
      <c r="J22" s="21">
        <f>J32+J42+'10730-05-06-2'!J18+'10730-05-06-2'!J28+'10730-05-06-2'!J38</f>
        <v>0</v>
      </c>
      <c r="K22" s="21">
        <f>K32+K42+'10730-05-06-2'!K18+'10730-05-06-2'!K28+'10730-05-06-2'!K38</f>
        <v>0</v>
      </c>
      <c r="L22" s="21">
        <f>L32+L42+'10730-05-06-2'!L18+'10730-05-06-2'!L28+'10730-05-06-2'!L38</f>
        <v>0</v>
      </c>
      <c r="M22" s="14">
        <f t="shared" si="7"/>
        <v>0</v>
      </c>
      <c r="N22" s="21">
        <f>N32+N42+'10730-05-06-2'!N18+'10730-05-06-2'!N28+'10730-05-06-2'!N38</f>
        <v>0</v>
      </c>
      <c r="O22" s="21">
        <f>O32+O42+'10730-05-06-2'!O18+'10730-05-06-2'!O28+'10730-05-06-2'!O38</f>
        <v>0</v>
      </c>
      <c r="P22" s="32">
        <f>P32+P42+'10730-05-06-2'!P18+'10730-05-06-2'!P28+'10730-05-06-2'!P38</f>
        <v>0</v>
      </c>
    </row>
    <row r="23" spans="1:16" s="37" customFormat="1" ht="17.100000000000001" customHeight="1">
      <c r="A23" s="96"/>
      <c r="B23" s="99"/>
      <c r="C23" s="104"/>
      <c r="D23" s="8" t="s">
        <v>8</v>
      </c>
      <c r="E23" s="14">
        <f t="shared" si="2"/>
        <v>2</v>
      </c>
      <c r="F23" s="14">
        <f t="shared" si="3"/>
        <v>2</v>
      </c>
      <c r="G23" s="14">
        <f t="shared" si="4"/>
        <v>0</v>
      </c>
      <c r="H23" s="21">
        <f t="shared" si="5"/>
        <v>126000</v>
      </c>
      <c r="I23" s="21">
        <f t="shared" si="6"/>
        <v>0</v>
      </c>
      <c r="J23" s="21">
        <f>J33+J43+'10730-05-06-2'!J19+'10730-05-06-2'!J29+'10730-05-06-2'!J39</f>
        <v>0</v>
      </c>
      <c r="K23" s="21">
        <f>K33+K43+'10730-05-06-2'!K19+'10730-05-06-2'!K29+'10730-05-06-2'!K39</f>
        <v>0</v>
      </c>
      <c r="L23" s="21">
        <f>L33+L43+'10730-05-06-2'!L19+'10730-05-06-2'!L29+'10730-05-06-2'!L39</f>
        <v>0</v>
      </c>
      <c r="M23" s="14">
        <f t="shared" si="7"/>
        <v>2</v>
      </c>
      <c r="N23" s="21">
        <f>N33+N43+'10730-05-06-2'!N19+'10730-05-06-2'!N29+'10730-05-06-2'!N39</f>
        <v>2</v>
      </c>
      <c r="O23" s="21">
        <f>O33+O43+'10730-05-06-2'!O19+'10730-05-06-2'!O29+'10730-05-06-2'!O39</f>
        <v>0</v>
      </c>
      <c r="P23" s="32">
        <f>P33+P43+'10730-05-06-2'!P19+'10730-05-06-2'!P29+'10730-05-06-2'!P39</f>
        <v>126000</v>
      </c>
    </row>
    <row r="24" spans="1:16" s="37" customFormat="1" ht="17.100000000000001" customHeight="1">
      <c r="A24" s="96"/>
      <c r="B24" s="100"/>
      <c r="C24" s="105"/>
      <c r="D24" s="8" t="s">
        <v>9</v>
      </c>
      <c r="E24" s="14">
        <f t="shared" si="2"/>
        <v>42</v>
      </c>
      <c r="F24" s="14">
        <f t="shared" si="3"/>
        <v>29</v>
      </c>
      <c r="G24" s="14">
        <f t="shared" si="4"/>
        <v>13</v>
      </c>
      <c r="H24" s="21">
        <f t="shared" si="5"/>
        <v>593780</v>
      </c>
      <c r="I24" s="21">
        <f t="shared" si="6"/>
        <v>40</v>
      </c>
      <c r="J24" s="21">
        <f>J34+J44+'10730-05-06-2'!J20+'10730-05-06-2'!J30+'10730-05-06-2'!J40</f>
        <v>28</v>
      </c>
      <c r="K24" s="21">
        <f>K34+K44+'10730-05-06-2'!K20+'10730-05-06-2'!K30+'10730-05-06-2'!K40</f>
        <v>12</v>
      </c>
      <c r="L24" s="21">
        <f>L34+L44+'10730-05-06-2'!L20+'10730-05-06-2'!L30+'10730-05-06-2'!L40</f>
        <v>515030</v>
      </c>
      <c r="M24" s="14">
        <f t="shared" si="7"/>
        <v>2</v>
      </c>
      <c r="N24" s="21">
        <f>N34+N44+'10730-05-06-2'!N20+'10730-05-06-2'!N30+'10730-05-06-2'!N40</f>
        <v>1</v>
      </c>
      <c r="O24" s="21">
        <f>O34+O44+'10730-05-06-2'!O20+'10730-05-06-2'!O30+'10730-05-06-2'!O40</f>
        <v>1</v>
      </c>
      <c r="P24" s="32">
        <f>P34+P44+'10730-05-06-2'!P20+'10730-05-06-2'!P30+'10730-05-06-2'!P40</f>
        <v>78750</v>
      </c>
    </row>
    <row r="25" spans="1:16" s="37" customFormat="1" ht="17.100000000000001" customHeight="1">
      <c r="A25" s="96"/>
      <c r="B25" s="118" t="s">
        <v>13</v>
      </c>
      <c r="C25" s="122" t="s">
        <v>17</v>
      </c>
      <c r="D25" s="123"/>
      <c r="E25" s="14">
        <f t="shared" ref="E25:P25" si="8">SUM(E26:E34)</f>
        <v>89</v>
      </c>
      <c r="F25" s="14">
        <f t="shared" si="8"/>
        <v>52</v>
      </c>
      <c r="G25" s="14">
        <f t="shared" si="8"/>
        <v>37</v>
      </c>
      <c r="H25" s="14">
        <f t="shared" si="8"/>
        <v>4714963</v>
      </c>
      <c r="I25" s="14">
        <f t="shared" si="8"/>
        <v>21</v>
      </c>
      <c r="J25" s="14">
        <f t="shared" si="8"/>
        <v>10</v>
      </c>
      <c r="K25" s="14">
        <f t="shared" si="8"/>
        <v>11</v>
      </c>
      <c r="L25" s="14">
        <f t="shared" si="8"/>
        <v>657930</v>
      </c>
      <c r="M25" s="14">
        <f t="shared" si="8"/>
        <v>68</v>
      </c>
      <c r="N25" s="14">
        <f t="shared" si="8"/>
        <v>42</v>
      </c>
      <c r="O25" s="14">
        <f t="shared" si="8"/>
        <v>26</v>
      </c>
      <c r="P25" s="31">
        <f t="shared" si="8"/>
        <v>4057033</v>
      </c>
    </row>
    <row r="26" spans="1:16" s="37" customFormat="1" ht="17.100000000000001" customHeight="1">
      <c r="A26" s="96"/>
      <c r="B26" s="119"/>
      <c r="C26" s="98" t="s">
        <v>18</v>
      </c>
      <c r="D26" s="8" t="s">
        <v>7</v>
      </c>
      <c r="E26" s="14">
        <f t="shared" ref="E26:E34" si="9">F26+G26</f>
        <v>0</v>
      </c>
      <c r="F26" s="14">
        <f t="shared" ref="F26:F34" si="10">J26+N26</f>
        <v>0</v>
      </c>
      <c r="G26" s="14">
        <f t="shared" ref="G26:G34" si="11">K26+O26</f>
        <v>0</v>
      </c>
      <c r="H26" s="21">
        <f t="shared" ref="H26:H34" si="12">L26+P26</f>
        <v>0</v>
      </c>
      <c r="I26" s="21">
        <f t="shared" ref="I26:I34" si="13">J26+K26</f>
        <v>0</v>
      </c>
      <c r="J26" s="24">
        <v>0</v>
      </c>
      <c r="K26" s="24">
        <v>0</v>
      </c>
      <c r="L26" s="24">
        <v>0</v>
      </c>
      <c r="M26" s="14">
        <f t="shared" ref="M26:M34" si="14">N26+O26</f>
        <v>0</v>
      </c>
      <c r="N26" s="26">
        <v>0</v>
      </c>
      <c r="O26" s="24">
        <v>0</v>
      </c>
      <c r="P26" s="26">
        <v>0</v>
      </c>
    </row>
    <row r="27" spans="1:16" s="37" customFormat="1" ht="17.100000000000001" customHeight="1">
      <c r="A27" s="96"/>
      <c r="B27" s="119"/>
      <c r="C27" s="99"/>
      <c r="D27" s="8" t="s">
        <v>8</v>
      </c>
      <c r="E27" s="14">
        <f t="shared" si="9"/>
        <v>7</v>
      </c>
      <c r="F27" s="14">
        <f t="shared" si="10"/>
        <v>6</v>
      </c>
      <c r="G27" s="14">
        <f t="shared" si="11"/>
        <v>1</v>
      </c>
      <c r="H27" s="21">
        <f t="shared" si="12"/>
        <v>441000</v>
      </c>
      <c r="I27" s="21">
        <f t="shared" si="13"/>
        <v>0</v>
      </c>
      <c r="J27" s="24">
        <v>0</v>
      </c>
      <c r="K27" s="24">
        <v>0</v>
      </c>
      <c r="L27" s="24">
        <v>0</v>
      </c>
      <c r="M27" s="14">
        <f t="shared" si="14"/>
        <v>7</v>
      </c>
      <c r="N27" s="26">
        <v>6</v>
      </c>
      <c r="O27" s="24">
        <v>1</v>
      </c>
      <c r="P27" s="26">
        <v>441000</v>
      </c>
    </row>
    <row r="28" spans="1:16" s="37" customFormat="1" ht="17.100000000000001" customHeight="1">
      <c r="A28" s="96"/>
      <c r="B28" s="119"/>
      <c r="C28" s="100"/>
      <c r="D28" s="8" t="s">
        <v>9</v>
      </c>
      <c r="E28" s="14">
        <f t="shared" si="9"/>
        <v>52</v>
      </c>
      <c r="F28" s="14">
        <f t="shared" si="10"/>
        <v>32</v>
      </c>
      <c r="G28" s="14">
        <f t="shared" si="11"/>
        <v>20</v>
      </c>
      <c r="H28" s="21">
        <f t="shared" si="12"/>
        <v>2943553</v>
      </c>
      <c r="I28" s="21">
        <f t="shared" si="13"/>
        <v>10</v>
      </c>
      <c r="J28" s="24">
        <v>6</v>
      </c>
      <c r="K28" s="24">
        <v>4</v>
      </c>
      <c r="L28" s="24">
        <v>336420</v>
      </c>
      <c r="M28" s="14">
        <f t="shared" si="14"/>
        <v>42</v>
      </c>
      <c r="N28" s="26">
        <v>26</v>
      </c>
      <c r="O28" s="24">
        <v>16</v>
      </c>
      <c r="P28" s="26">
        <v>2607133</v>
      </c>
    </row>
    <row r="29" spans="1:16" s="37" customFormat="1" ht="17.100000000000001" customHeight="1">
      <c r="A29" s="96"/>
      <c r="B29" s="119"/>
      <c r="C29" s="103" t="s">
        <v>19</v>
      </c>
      <c r="D29" s="8" t="s">
        <v>7</v>
      </c>
      <c r="E29" s="14">
        <f t="shared" si="9"/>
        <v>0</v>
      </c>
      <c r="F29" s="14">
        <f t="shared" si="10"/>
        <v>0</v>
      </c>
      <c r="G29" s="14">
        <f t="shared" si="11"/>
        <v>0</v>
      </c>
      <c r="H29" s="21">
        <f t="shared" si="12"/>
        <v>0</v>
      </c>
      <c r="I29" s="21">
        <f t="shared" si="13"/>
        <v>0</v>
      </c>
      <c r="J29" s="24">
        <v>0</v>
      </c>
      <c r="K29" s="24">
        <v>0</v>
      </c>
      <c r="L29" s="24">
        <v>0</v>
      </c>
      <c r="M29" s="14">
        <f t="shared" si="14"/>
        <v>0</v>
      </c>
      <c r="N29" s="26">
        <v>0</v>
      </c>
      <c r="O29" s="24">
        <v>0</v>
      </c>
      <c r="P29" s="26">
        <v>0</v>
      </c>
    </row>
    <row r="30" spans="1:16" s="37" customFormat="1" ht="17.100000000000001" customHeight="1">
      <c r="A30" s="96"/>
      <c r="B30" s="119"/>
      <c r="C30" s="104"/>
      <c r="D30" s="8" t="s">
        <v>8</v>
      </c>
      <c r="E30" s="14">
        <f t="shared" si="9"/>
        <v>3</v>
      </c>
      <c r="F30" s="14">
        <f t="shared" si="10"/>
        <v>1</v>
      </c>
      <c r="G30" s="14">
        <f t="shared" si="11"/>
        <v>2</v>
      </c>
      <c r="H30" s="21">
        <f t="shared" si="12"/>
        <v>161400</v>
      </c>
      <c r="I30" s="21">
        <f t="shared" si="13"/>
        <v>0</v>
      </c>
      <c r="J30" s="24">
        <v>0</v>
      </c>
      <c r="K30" s="24">
        <v>0</v>
      </c>
      <c r="L30" s="24">
        <v>0</v>
      </c>
      <c r="M30" s="14">
        <f t="shared" si="14"/>
        <v>3</v>
      </c>
      <c r="N30" s="26">
        <v>1</v>
      </c>
      <c r="O30" s="24">
        <v>2</v>
      </c>
      <c r="P30" s="26">
        <v>161400</v>
      </c>
    </row>
    <row r="31" spans="1:16" s="37" customFormat="1" ht="17.100000000000001" customHeight="1">
      <c r="A31" s="96"/>
      <c r="B31" s="119"/>
      <c r="C31" s="105"/>
      <c r="D31" s="8" t="s">
        <v>9</v>
      </c>
      <c r="E31" s="14">
        <f t="shared" si="9"/>
        <v>23</v>
      </c>
      <c r="F31" s="14">
        <f t="shared" si="10"/>
        <v>9</v>
      </c>
      <c r="G31" s="14">
        <f t="shared" si="11"/>
        <v>14</v>
      </c>
      <c r="H31" s="21">
        <f t="shared" si="12"/>
        <v>968040</v>
      </c>
      <c r="I31" s="21">
        <f t="shared" si="13"/>
        <v>10</v>
      </c>
      <c r="J31" s="24">
        <v>3</v>
      </c>
      <c r="K31" s="24">
        <v>7</v>
      </c>
      <c r="L31" s="24">
        <v>309540</v>
      </c>
      <c r="M31" s="14">
        <f t="shared" si="14"/>
        <v>13</v>
      </c>
      <c r="N31" s="26">
        <v>6</v>
      </c>
      <c r="O31" s="24">
        <v>7</v>
      </c>
      <c r="P31" s="26">
        <v>658500</v>
      </c>
    </row>
    <row r="32" spans="1:16" s="37" customFormat="1" ht="17.100000000000001" customHeight="1">
      <c r="A32" s="96"/>
      <c r="B32" s="119"/>
      <c r="C32" s="103" t="s">
        <v>20</v>
      </c>
      <c r="D32" s="8" t="s">
        <v>7</v>
      </c>
      <c r="E32" s="14">
        <f t="shared" si="9"/>
        <v>0</v>
      </c>
      <c r="F32" s="14">
        <f t="shared" si="10"/>
        <v>0</v>
      </c>
      <c r="G32" s="14">
        <f t="shared" si="11"/>
        <v>0</v>
      </c>
      <c r="H32" s="21">
        <f t="shared" si="12"/>
        <v>0</v>
      </c>
      <c r="I32" s="21">
        <f t="shared" si="13"/>
        <v>0</v>
      </c>
      <c r="J32" s="24">
        <v>0</v>
      </c>
      <c r="K32" s="24">
        <v>0</v>
      </c>
      <c r="L32" s="24">
        <v>0</v>
      </c>
      <c r="M32" s="14">
        <f t="shared" si="14"/>
        <v>0</v>
      </c>
      <c r="N32" s="26">
        <v>0</v>
      </c>
      <c r="O32" s="24">
        <v>0</v>
      </c>
      <c r="P32" s="26">
        <v>0</v>
      </c>
    </row>
    <row r="33" spans="1:16" s="37" customFormat="1" ht="17.100000000000001" customHeight="1">
      <c r="A33" s="96"/>
      <c r="B33" s="119"/>
      <c r="C33" s="104"/>
      <c r="D33" s="8" t="s">
        <v>8</v>
      </c>
      <c r="E33" s="14">
        <f t="shared" si="9"/>
        <v>2</v>
      </c>
      <c r="F33" s="14">
        <f t="shared" si="10"/>
        <v>2</v>
      </c>
      <c r="G33" s="14">
        <f t="shared" si="11"/>
        <v>0</v>
      </c>
      <c r="H33" s="21">
        <f t="shared" si="12"/>
        <v>126000</v>
      </c>
      <c r="I33" s="21">
        <f t="shared" si="13"/>
        <v>0</v>
      </c>
      <c r="J33" s="24">
        <v>0</v>
      </c>
      <c r="K33" s="24">
        <v>0</v>
      </c>
      <c r="L33" s="24">
        <v>0</v>
      </c>
      <c r="M33" s="14">
        <f t="shared" si="14"/>
        <v>2</v>
      </c>
      <c r="N33" s="26">
        <v>2</v>
      </c>
      <c r="O33" s="24">
        <v>0</v>
      </c>
      <c r="P33" s="26">
        <v>126000</v>
      </c>
    </row>
    <row r="34" spans="1:16" s="37" customFormat="1" ht="17.100000000000001" customHeight="1">
      <c r="A34" s="96"/>
      <c r="B34" s="120"/>
      <c r="C34" s="105"/>
      <c r="D34" s="8" t="s">
        <v>9</v>
      </c>
      <c r="E34" s="14">
        <f t="shared" si="9"/>
        <v>2</v>
      </c>
      <c r="F34" s="14">
        <f t="shared" si="10"/>
        <v>2</v>
      </c>
      <c r="G34" s="14">
        <f t="shared" si="11"/>
        <v>0</v>
      </c>
      <c r="H34" s="21">
        <f t="shared" si="12"/>
        <v>74970</v>
      </c>
      <c r="I34" s="21">
        <f t="shared" si="13"/>
        <v>1</v>
      </c>
      <c r="J34" s="24">
        <v>1</v>
      </c>
      <c r="K34" s="24">
        <v>0</v>
      </c>
      <c r="L34" s="24">
        <v>11970</v>
      </c>
      <c r="M34" s="14">
        <f t="shared" si="14"/>
        <v>1</v>
      </c>
      <c r="N34" s="26">
        <v>1</v>
      </c>
      <c r="O34" s="24">
        <v>0</v>
      </c>
      <c r="P34" s="26">
        <v>63000</v>
      </c>
    </row>
    <row r="35" spans="1:16" s="37" customFormat="1" ht="17.100000000000001" customHeight="1">
      <c r="A35" s="96"/>
      <c r="B35" s="119" t="s">
        <v>14</v>
      </c>
      <c r="C35" s="85" t="s">
        <v>17</v>
      </c>
      <c r="D35" s="86"/>
      <c r="E35" s="14">
        <f t="shared" ref="E35:P35" si="15">SUM(E36:E44)</f>
        <v>222</v>
      </c>
      <c r="F35" s="14">
        <f t="shared" si="15"/>
        <v>145</v>
      </c>
      <c r="G35" s="14">
        <f t="shared" si="15"/>
        <v>77</v>
      </c>
      <c r="H35" s="14">
        <f t="shared" si="15"/>
        <v>6974993</v>
      </c>
      <c r="I35" s="14">
        <f t="shared" si="15"/>
        <v>140</v>
      </c>
      <c r="J35" s="14">
        <f t="shared" si="15"/>
        <v>97</v>
      </c>
      <c r="K35" s="14">
        <f t="shared" si="15"/>
        <v>43</v>
      </c>
      <c r="L35" s="14">
        <f t="shared" si="15"/>
        <v>3315599</v>
      </c>
      <c r="M35" s="14">
        <f t="shared" si="15"/>
        <v>82</v>
      </c>
      <c r="N35" s="14">
        <f t="shared" si="15"/>
        <v>48</v>
      </c>
      <c r="O35" s="14">
        <f t="shared" si="15"/>
        <v>34</v>
      </c>
      <c r="P35" s="33">
        <f t="shared" si="15"/>
        <v>3659394</v>
      </c>
    </row>
    <row r="36" spans="1:16" s="37" customFormat="1" ht="17.100000000000001" customHeight="1">
      <c r="A36" s="96"/>
      <c r="B36" s="119"/>
      <c r="C36" s="98" t="s">
        <v>18</v>
      </c>
      <c r="D36" s="8" t="s">
        <v>7</v>
      </c>
      <c r="E36" s="14">
        <f t="shared" ref="E36:E44" si="16">F36+G36</f>
        <v>0</v>
      </c>
      <c r="F36" s="14">
        <f t="shared" ref="F36:F44" si="17">J36+N36</f>
        <v>0</v>
      </c>
      <c r="G36" s="14">
        <f t="shared" ref="G36:G44" si="18">K36+O36</f>
        <v>0</v>
      </c>
      <c r="H36" s="21">
        <f t="shared" ref="H36:H44" si="19">L36+P36</f>
        <v>0</v>
      </c>
      <c r="I36" s="21">
        <f t="shared" ref="I36:I44" si="20">J36+K36</f>
        <v>0</v>
      </c>
      <c r="J36" s="24">
        <v>0</v>
      </c>
      <c r="K36" s="24">
        <v>0</v>
      </c>
      <c r="L36" s="24">
        <v>0</v>
      </c>
      <c r="M36" s="14">
        <f t="shared" ref="M36:M44" si="21">N36+O36</f>
        <v>0</v>
      </c>
      <c r="N36" s="26">
        <v>0</v>
      </c>
      <c r="O36" s="24">
        <v>0</v>
      </c>
      <c r="P36" s="26">
        <v>0</v>
      </c>
    </row>
    <row r="37" spans="1:16" s="37" customFormat="1" ht="17.100000000000001" customHeight="1">
      <c r="A37" s="96"/>
      <c r="B37" s="119"/>
      <c r="C37" s="99"/>
      <c r="D37" s="8" t="s">
        <v>8</v>
      </c>
      <c r="E37" s="14">
        <f t="shared" si="16"/>
        <v>1</v>
      </c>
      <c r="F37" s="14">
        <f t="shared" si="17"/>
        <v>1</v>
      </c>
      <c r="G37" s="14">
        <f t="shared" si="18"/>
        <v>0</v>
      </c>
      <c r="H37" s="21">
        <f t="shared" si="19"/>
        <v>40800</v>
      </c>
      <c r="I37" s="21">
        <f t="shared" si="20"/>
        <v>0</v>
      </c>
      <c r="J37" s="24">
        <v>0</v>
      </c>
      <c r="K37" s="24">
        <v>0</v>
      </c>
      <c r="L37" s="24">
        <v>0</v>
      </c>
      <c r="M37" s="14">
        <f t="shared" si="21"/>
        <v>1</v>
      </c>
      <c r="N37" s="26">
        <v>1</v>
      </c>
      <c r="O37" s="24">
        <v>0</v>
      </c>
      <c r="P37" s="26">
        <v>40800</v>
      </c>
    </row>
    <row r="38" spans="1:16" s="37" customFormat="1" ht="17.100000000000001" customHeight="1">
      <c r="A38" s="96"/>
      <c r="B38" s="119"/>
      <c r="C38" s="100"/>
      <c r="D38" s="8" t="s">
        <v>9</v>
      </c>
      <c r="E38" s="14">
        <f t="shared" si="16"/>
        <v>145</v>
      </c>
      <c r="F38" s="14">
        <f t="shared" si="17"/>
        <v>95</v>
      </c>
      <c r="G38" s="14">
        <f t="shared" si="18"/>
        <v>50</v>
      </c>
      <c r="H38" s="21">
        <f t="shared" si="19"/>
        <v>5265477</v>
      </c>
      <c r="I38" s="21">
        <f t="shared" si="20"/>
        <v>75</v>
      </c>
      <c r="J38" s="24">
        <v>53</v>
      </c>
      <c r="K38" s="24">
        <v>22</v>
      </c>
      <c r="L38" s="24">
        <v>2072763</v>
      </c>
      <c r="M38" s="14">
        <f t="shared" si="21"/>
        <v>70</v>
      </c>
      <c r="N38" s="26">
        <v>42</v>
      </c>
      <c r="O38" s="24">
        <v>28</v>
      </c>
      <c r="P38" s="26">
        <v>3192714</v>
      </c>
    </row>
    <row r="39" spans="1:16" s="37" customFormat="1" ht="17.100000000000001" customHeight="1">
      <c r="A39" s="96"/>
      <c r="B39" s="119"/>
      <c r="C39" s="103" t="s">
        <v>19</v>
      </c>
      <c r="D39" s="8" t="s">
        <v>7</v>
      </c>
      <c r="E39" s="14">
        <f t="shared" si="16"/>
        <v>0</v>
      </c>
      <c r="F39" s="14">
        <f t="shared" si="17"/>
        <v>0</v>
      </c>
      <c r="G39" s="14">
        <f t="shared" si="18"/>
        <v>0</v>
      </c>
      <c r="H39" s="21">
        <f t="shared" si="19"/>
        <v>0</v>
      </c>
      <c r="I39" s="21">
        <f t="shared" si="20"/>
        <v>0</v>
      </c>
      <c r="J39" s="24">
        <v>0</v>
      </c>
      <c r="K39" s="24">
        <v>0</v>
      </c>
      <c r="L39" s="24">
        <v>0</v>
      </c>
      <c r="M39" s="14">
        <f t="shared" si="21"/>
        <v>0</v>
      </c>
      <c r="N39" s="26">
        <v>0</v>
      </c>
      <c r="O39" s="24">
        <v>0</v>
      </c>
      <c r="P39" s="26">
        <v>0</v>
      </c>
    </row>
    <row r="40" spans="1:16" s="37" customFormat="1" ht="17.100000000000001" customHeight="1">
      <c r="A40" s="96"/>
      <c r="B40" s="119"/>
      <c r="C40" s="104"/>
      <c r="D40" s="8" t="s">
        <v>8</v>
      </c>
      <c r="E40" s="14">
        <f t="shared" si="16"/>
        <v>1</v>
      </c>
      <c r="F40" s="14">
        <f t="shared" si="17"/>
        <v>1</v>
      </c>
      <c r="G40" s="14">
        <f t="shared" si="18"/>
        <v>0</v>
      </c>
      <c r="H40" s="21">
        <f t="shared" si="19"/>
        <v>42840</v>
      </c>
      <c r="I40" s="21">
        <f t="shared" si="20"/>
        <v>0</v>
      </c>
      <c r="J40" s="24">
        <v>0</v>
      </c>
      <c r="K40" s="24">
        <v>0</v>
      </c>
      <c r="L40" s="24">
        <v>0</v>
      </c>
      <c r="M40" s="14">
        <f t="shared" si="21"/>
        <v>1</v>
      </c>
      <c r="N40" s="26">
        <v>1</v>
      </c>
      <c r="O40" s="24">
        <v>0</v>
      </c>
      <c r="P40" s="26">
        <v>42840</v>
      </c>
    </row>
    <row r="41" spans="1:16" s="37" customFormat="1" ht="17.100000000000001" customHeight="1">
      <c r="A41" s="96"/>
      <c r="B41" s="119"/>
      <c r="C41" s="105"/>
      <c r="D41" s="8" t="s">
        <v>9</v>
      </c>
      <c r="E41" s="14">
        <f t="shared" si="16"/>
        <v>51</v>
      </c>
      <c r="F41" s="14">
        <f t="shared" si="17"/>
        <v>31</v>
      </c>
      <c r="G41" s="14">
        <f t="shared" si="18"/>
        <v>20</v>
      </c>
      <c r="H41" s="21">
        <f t="shared" si="19"/>
        <v>1299533</v>
      </c>
      <c r="I41" s="21">
        <f t="shared" si="20"/>
        <v>41</v>
      </c>
      <c r="J41" s="24">
        <v>27</v>
      </c>
      <c r="K41" s="24">
        <v>14</v>
      </c>
      <c r="L41" s="24">
        <v>916493</v>
      </c>
      <c r="M41" s="14">
        <f t="shared" si="21"/>
        <v>10</v>
      </c>
      <c r="N41" s="26">
        <v>4</v>
      </c>
      <c r="O41" s="24">
        <v>6</v>
      </c>
      <c r="P41" s="26">
        <v>383040</v>
      </c>
    </row>
    <row r="42" spans="1:16" s="37" customFormat="1" ht="17.100000000000001" customHeight="1">
      <c r="A42" s="96"/>
      <c r="B42" s="119"/>
      <c r="C42" s="103" t="s">
        <v>20</v>
      </c>
      <c r="D42" s="8" t="s">
        <v>7</v>
      </c>
      <c r="E42" s="14">
        <f t="shared" si="16"/>
        <v>0</v>
      </c>
      <c r="F42" s="14">
        <f t="shared" si="17"/>
        <v>0</v>
      </c>
      <c r="G42" s="14">
        <f t="shared" si="18"/>
        <v>0</v>
      </c>
      <c r="H42" s="21">
        <f t="shared" si="19"/>
        <v>0</v>
      </c>
      <c r="I42" s="21">
        <f t="shared" si="20"/>
        <v>0</v>
      </c>
      <c r="J42" s="24">
        <v>0</v>
      </c>
      <c r="K42" s="24">
        <v>0</v>
      </c>
      <c r="L42" s="24">
        <v>0</v>
      </c>
      <c r="M42" s="14">
        <f t="shared" si="21"/>
        <v>0</v>
      </c>
      <c r="N42" s="26">
        <v>0</v>
      </c>
      <c r="O42" s="24">
        <v>0</v>
      </c>
      <c r="P42" s="26">
        <v>0</v>
      </c>
    </row>
    <row r="43" spans="1:16" s="37" customFormat="1" ht="17.100000000000001" customHeight="1">
      <c r="A43" s="96"/>
      <c r="B43" s="119"/>
      <c r="C43" s="104"/>
      <c r="D43" s="8" t="s">
        <v>8</v>
      </c>
      <c r="E43" s="14">
        <f t="shared" si="16"/>
        <v>0</v>
      </c>
      <c r="F43" s="14">
        <f t="shared" si="17"/>
        <v>0</v>
      </c>
      <c r="G43" s="14">
        <f t="shared" si="18"/>
        <v>0</v>
      </c>
      <c r="H43" s="21">
        <f t="shared" si="19"/>
        <v>0</v>
      </c>
      <c r="I43" s="21">
        <f t="shared" si="20"/>
        <v>0</v>
      </c>
      <c r="J43" s="24">
        <v>0</v>
      </c>
      <c r="K43" s="24">
        <v>0</v>
      </c>
      <c r="L43" s="24">
        <v>0</v>
      </c>
      <c r="M43" s="14">
        <f t="shared" si="21"/>
        <v>0</v>
      </c>
      <c r="N43" s="26">
        <v>0</v>
      </c>
      <c r="O43" s="24">
        <v>0</v>
      </c>
      <c r="P43" s="26">
        <v>0</v>
      </c>
    </row>
    <row r="44" spans="1:16" ht="17.100000000000001" customHeight="1">
      <c r="A44" s="97"/>
      <c r="B44" s="121"/>
      <c r="C44" s="124"/>
      <c r="D44" s="9" t="s">
        <v>9</v>
      </c>
      <c r="E44" s="15">
        <f t="shared" si="16"/>
        <v>24</v>
      </c>
      <c r="F44" s="20">
        <f t="shared" si="17"/>
        <v>17</v>
      </c>
      <c r="G44" s="20">
        <f t="shared" si="18"/>
        <v>7</v>
      </c>
      <c r="H44" s="22">
        <f t="shared" si="19"/>
        <v>326343</v>
      </c>
      <c r="I44" s="22">
        <f t="shared" si="20"/>
        <v>24</v>
      </c>
      <c r="J44" s="25">
        <v>17</v>
      </c>
      <c r="K44" s="25">
        <v>7</v>
      </c>
      <c r="L44" s="25">
        <v>326343</v>
      </c>
      <c r="M44" s="20">
        <f t="shared" si="21"/>
        <v>0</v>
      </c>
      <c r="N44" s="25">
        <v>0</v>
      </c>
      <c r="O44" s="25">
        <v>0</v>
      </c>
      <c r="P44" s="34">
        <v>0</v>
      </c>
    </row>
    <row r="45" spans="1:16" ht="18" customHeight="1">
      <c r="A45" s="3"/>
      <c r="B45" s="3"/>
      <c r="C45" s="3"/>
      <c r="D45" s="3"/>
      <c r="E45" s="16"/>
      <c r="F45" s="16"/>
      <c r="G45" s="16"/>
      <c r="H45" s="16"/>
      <c r="I45" s="16"/>
      <c r="J45" s="16"/>
      <c r="K45" s="16"/>
      <c r="L45" s="16"/>
      <c r="M45" s="16"/>
      <c r="N45" s="16"/>
      <c r="O45" s="16"/>
      <c r="P45" s="16"/>
    </row>
  </sheetData>
  <mergeCells count="40">
    <mergeCell ref="B25:B34"/>
    <mergeCell ref="B35:B44"/>
    <mergeCell ref="C15:D15"/>
    <mergeCell ref="C25:D25"/>
    <mergeCell ref="C32:C34"/>
    <mergeCell ref="C42:C44"/>
    <mergeCell ref="C36:C38"/>
    <mergeCell ref="C39:C41"/>
    <mergeCell ref="C16:C18"/>
    <mergeCell ref="P9:P10"/>
    <mergeCell ref="M8:P8"/>
    <mergeCell ref="I9:K9"/>
    <mergeCell ref="I8:L8"/>
    <mergeCell ref="A14:D14"/>
    <mergeCell ref="A7:C10"/>
    <mergeCell ref="A12:D12"/>
    <mergeCell ref="D7:D10"/>
    <mergeCell ref="A13:D13"/>
    <mergeCell ref="L9:L10"/>
    <mergeCell ref="A3:B3"/>
    <mergeCell ref="L3:M3"/>
    <mergeCell ref="N3:P3"/>
    <mergeCell ref="C35:D35"/>
    <mergeCell ref="H9:H10"/>
    <mergeCell ref="E7:P7"/>
    <mergeCell ref="M9:O9"/>
    <mergeCell ref="E9:G9"/>
    <mergeCell ref="A11:D11"/>
    <mergeCell ref="A15:A44"/>
    <mergeCell ref="B15:B24"/>
    <mergeCell ref="E8:H8"/>
    <mergeCell ref="C19:C21"/>
    <mergeCell ref="C22:C24"/>
    <mergeCell ref="C26:C28"/>
    <mergeCell ref="C29:C31"/>
    <mergeCell ref="A5:P5"/>
    <mergeCell ref="A6:O6"/>
    <mergeCell ref="A4:B4"/>
    <mergeCell ref="L4:M4"/>
    <mergeCell ref="N4:P4"/>
  </mergeCells>
  <phoneticPr fontId="7" type="noConversion"/>
  <pageMargins left="0.74803149606299202" right="0.74803149606299202" top="0.59055118110236204" bottom="0.59055118110236204" header="0.31496062992126" footer="0.31496062992126"/>
  <pageSetup paperSize="8" fitToWidth="0" fitToHeight="0" orientation="landscape"/>
</worksheet>
</file>

<file path=xl/worksheets/sheet2.xml><?xml version="1.0" encoding="utf-8"?>
<worksheet xmlns="http://schemas.openxmlformats.org/spreadsheetml/2006/main" xmlns:r="http://schemas.openxmlformats.org/officeDocument/2006/relationships">
  <dimension ref="A1:P41"/>
  <sheetViews>
    <sheetView topLeftCell="A25" zoomScale="73" workbookViewId="0">
      <selection activeCell="B63" sqref="B63"/>
    </sheetView>
  </sheetViews>
  <sheetFormatPr defaultColWidth="9.33203125" defaultRowHeight="14.4"/>
  <cols>
    <col min="1" max="1" width="10.88671875" style="35" customWidth="1"/>
    <col min="2" max="3" width="14.33203125" style="35" customWidth="1"/>
    <col min="4" max="4" width="23.33203125" style="35" customWidth="1"/>
    <col min="5" max="7" width="12.109375" style="35" customWidth="1"/>
    <col min="8" max="8" width="20.88671875" style="35" customWidth="1"/>
    <col min="9" max="11" width="12.109375" customWidth="1"/>
    <col min="12" max="12" width="20.88671875" customWidth="1"/>
    <col min="13" max="15" width="12.109375" customWidth="1"/>
    <col min="16" max="16" width="20.88671875" customWidth="1"/>
  </cols>
  <sheetData>
    <row r="1" spans="1:16" s="1" customFormat="1" ht="31.5" hidden="1" customHeight="1">
      <c r="A1" s="1" t="s">
        <v>0</v>
      </c>
      <c r="B1" s="1" t="s">
        <v>11</v>
      </c>
      <c r="C1" s="1" t="s">
        <v>15</v>
      </c>
      <c r="D1" s="1" t="s">
        <v>16</v>
      </c>
      <c r="E1" s="10" t="s">
        <v>22</v>
      </c>
      <c r="F1" s="17" t="s">
        <v>41</v>
      </c>
      <c r="G1" s="1" t="s">
        <v>27</v>
      </c>
    </row>
    <row r="2" spans="1:16" s="1" customFormat="1" ht="28.5" hidden="1" customHeight="1">
      <c r="A2" s="2"/>
      <c r="B2" s="2"/>
      <c r="C2" s="2"/>
      <c r="D2" s="2"/>
      <c r="E2" s="2"/>
      <c r="F2" s="2"/>
      <c r="G2" s="2"/>
    </row>
    <row r="3" spans="1:16" s="35" customFormat="1" ht="18" customHeight="1">
      <c r="A3" s="38" t="s">
        <v>36</v>
      </c>
      <c r="B3" s="39"/>
      <c r="C3" s="39"/>
      <c r="D3" s="39"/>
      <c r="E3" s="39"/>
      <c r="F3" s="39"/>
      <c r="G3" s="39"/>
      <c r="H3" s="42"/>
      <c r="I3" s="42"/>
      <c r="J3" s="42"/>
      <c r="K3" s="42"/>
      <c r="L3" s="42"/>
      <c r="N3" s="46" t="s">
        <v>31</v>
      </c>
      <c r="O3" s="126" t="s">
        <v>34</v>
      </c>
      <c r="P3" s="127"/>
    </row>
    <row r="4" spans="1:16" s="35" customFormat="1" ht="18" customHeight="1">
      <c r="A4" s="38" t="s">
        <v>37</v>
      </c>
      <c r="B4" s="40" t="s">
        <v>16</v>
      </c>
      <c r="C4" s="41"/>
      <c r="D4" s="41"/>
      <c r="E4" s="41"/>
      <c r="F4" s="41"/>
      <c r="G4" s="41"/>
      <c r="H4" s="43"/>
      <c r="I4" s="43"/>
      <c r="J4" s="43"/>
      <c r="K4" s="44"/>
      <c r="L4" s="44"/>
      <c r="M4" s="45"/>
      <c r="N4" s="46" t="s">
        <v>42</v>
      </c>
      <c r="O4" s="126" t="s">
        <v>22</v>
      </c>
      <c r="P4" s="127"/>
    </row>
    <row r="5" spans="1:16" ht="36" customHeight="1">
      <c r="A5" s="125" t="str">
        <f>F1</f>
        <v>臺中市身心障礙者日間照顧及住宿式照顧補助(續1)</v>
      </c>
      <c r="B5" s="125"/>
      <c r="C5" s="125"/>
      <c r="D5" s="125"/>
      <c r="E5" s="125"/>
      <c r="F5" s="125"/>
      <c r="G5" s="125"/>
      <c r="H5" s="125"/>
      <c r="I5" s="125"/>
      <c r="J5" s="125"/>
      <c r="K5" s="125"/>
      <c r="L5" s="125"/>
      <c r="M5" s="125"/>
      <c r="N5" s="125"/>
      <c r="O5" s="125"/>
      <c r="P5" s="125"/>
    </row>
    <row r="6" spans="1:16" ht="18" customHeight="1">
      <c r="A6" s="77" t="s">
        <v>4</v>
      </c>
      <c r="B6" s="78"/>
      <c r="C6" s="78"/>
      <c r="D6" s="78"/>
      <c r="E6" s="78"/>
      <c r="F6" s="78"/>
      <c r="G6" s="78"/>
      <c r="H6" s="78"/>
      <c r="I6" s="78"/>
      <c r="J6" s="78"/>
      <c r="K6" s="78"/>
      <c r="L6" s="78"/>
      <c r="M6" s="78"/>
      <c r="N6" s="78"/>
      <c r="O6" s="78"/>
      <c r="P6" s="48" t="s">
        <v>35</v>
      </c>
    </row>
    <row r="7" spans="1:16" s="36" customFormat="1" ht="18" customHeight="1">
      <c r="A7" s="110" t="s">
        <v>5</v>
      </c>
      <c r="B7" s="110"/>
      <c r="C7" s="110"/>
      <c r="D7" s="114" t="s">
        <v>21</v>
      </c>
      <c r="E7" s="89" t="s">
        <v>23</v>
      </c>
      <c r="F7" s="90"/>
      <c r="G7" s="90"/>
      <c r="H7" s="90"/>
      <c r="I7" s="90"/>
      <c r="J7" s="90"/>
      <c r="K7" s="90"/>
      <c r="L7" s="90"/>
      <c r="M7" s="90"/>
      <c r="N7" s="90"/>
      <c r="O7" s="90"/>
      <c r="P7" s="90"/>
    </row>
    <row r="8" spans="1:16" s="36" customFormat="1" ht="18" customHeight="1">
      <c r="A8" s="111"/>
      <c r="B8" s="111"/>
      <c r="C8" s="111"/>
      <c r="D8" s="115"/>
      <c r="E8" s="101" t="s">
        <v>24</v>
      </c>
      <c r="F8" s="102"/>
      <c r="G8" s="102"/>
      <c r="H8" s="102"/>
      <c r="I8" s="102" t="s">
        <v>30</v>
      </c>
      <c r="J8" s="102"/>
      <c r="K8" s="102"/>
      <c r="L8" s="102"/>
      <c r="M8" s="102" t="s">
        <v>33</v>
      </c>
      <c r="N8" s="102"/>
      <c r="O8" s="102"/>
      <c r="P8" s="108"/>
    </row>
    <row r="9" spans="1:16" s="36" customFormat="1" ht="18" customHeight="1">
      <c r="A9" s="111"/>
      <c r="B9" s="111"/>
      <c r="C9" s="111"/>
      <c r="D9" s="115"/>
      <c r="E9" s="92" t="s">
        <v>25</v>
      </c>
      <c r="F9" s="87"/>
      <c r="G9" s="87"/>
      <c r="H9" s="87" t="s">
        <v>29</v>
      </c>
      <c r="I9" s="91" t="s">
        <v>25</v>
      </c>
      <c r="J9" s="87"/>
      <c r="K9" s="87"/>
      <c r="L9" s="87" t="s">
        <v>29</v>
      </c>
      <c r="M9" s="91" t="s">
        <v>25</v>
      </c>
      <c r="N9" s="87"/>
      <c r="O9" s="87"/>
      <c r="P9" s="106" t="s">
        <v>29</v>
      </c>
    </row>
    <row r="10" spans="1:16" s="36" customFormat="1" ht="18" customHeight="1">
      <c r="A10" s="112"/>
      <c r="B10" s="112"/>
      <c r="C10" s="112"/>
      <c r="D10" s="116"/>
      <c r="E10" s="11" t="s">
        <v>12</v>
      </c>
      <c r="F10" s="19" t="s">
        <v>26</v>
      </c>
      <c r="G10" s="19" t="s">
        <v>28</v>
      </c>
      <c r="H10" s="88"/>
      <c r="I10" s="23" t="s">
        <v>12</v>
      </c>
      <c r="J10" s="19" t="s">
        <v>26</v>
      </c>
      <c r="K10" s="19" t="s">
        <v>28</v>
      </c>
      <c r="L10" s="88"/>
      <c r="M10" s="23" t="s">
        <v>12</v>
      </c>
      <c r="N10" s="19" t="s">
        <v>26</v>
      </c>
      <c r="O10" s="19" t="s">
        <v>28</v>
      </c>
      <c r="P10" s="107"/>
    </row>
    <row r="11" spans="1:16" s="37" customFormat="1" ht="18" customHeight="1">
      <c r="A11" s="95" t="s">
        <v>10</v>
      </c>
      <c r="B11" s="128" t="s">
        <v>38</v>
      </c>
      <c r="C11" s="122" t="s">
        <v>17</v>
      </c>
      <c r="D11" s="123"/>
      <c r="E11" s="14">
        <f t="shared" ref="E11:E40" si="0">F11+G11</f>
        <v>75</v>
      </c>
      <c r="F11" s="14">
        <f t="shared" ref="F11:F40" si="1">J11+N11</f>
        <v>46</v>
      </c>
      <c r="G11" s="14">
        <f t="shared" ref="G11:G40" si="2">K11+O11</f>
        <v>29</v>
      </c>
      <c r="H11" s="21">
        <f t="shared" ref="H11:H40" si="3">L11+P11</f>
        <v>2290860</v>
      </c>
      <c r="I11" s="21">
        <f t="shared" ref="I11:I40" si="4">J11+K11</f>
        <v>53</v>
      </c>
      <c r="J11" s="21">
        <f>SUM(J12:J20)</f>
        <v>34</v>
      </c>
      <c r="K11" s="21">
        <f>SUM(K12:K20)</f>
        <v>19</v>
      </c>
      <c r="L11" s="21">
        <f>SUM(L12:L20)</f>
        <v>1292730</v>
      </c>
      <c r="M11" s="14">
        <f t="shared" ref="M11:M40" si="5">N11+O11</f>
        <v>22</v>
      </c>
      <c r="N11" s="21">
        <f>SUM(N12:N20)</f>
        <v>12</v>
      </c>
      <c r="O11" s="21">
        <f>SUM(O12:O20)</f>
        <v>10</v>
      </c>
      <c r="P11" s="32">
        <f>SUM(P12:P20)</f>
        <v>998130</v>
      </c>
    </row>
    <row r="12" spans="1:16" s="37" customFormat="1" ht="18" customHeight="1">
      <c r="A12" s="96"/>
      <c r="B12" s="99"/>
      <c r="C12" s="98" t="s">
        <v>18</v>
      </c>
      <c r="D12" s="8" t="s">
        <v>7</v>
      </c>
      <c r="E12" s="14">
        <f t="shared" si="0"/>
        <v>0</v>
      </c>
      <c r="F12" s="14">
        <f t="shared" si="1"/>
        <v>0</v>
      </c>
      <c r="G12" s="14">
        <f t="shared" si="2"/>
        <v>0</v>
      </c>
      <c r="H12" s="21">
        <f t="shared" si="3"/>
        <v>0</v>
      </c>
      <c r="I12" s="21">
        <f t="shared" si="4"/>
        <v>0</v>
      </c>
      <c r="J12" s="24">
        <v>0</v>
      </c>
      <c r="K12" s="24">
        <v>0</v>
      </c>
      <c r="L12" s="24">
        <v>0</v>
      </c>
      <c r="M12" s="14">
        <f t="shared" si="5"/>
        <v>0</v>
      </c>
      <c r="N12" s="26">
        <v>0</v>
      </c>
      <c r="O12" s="24">
        <v>0</v>
      </c>
      <c r="P12" s="26">
        <v>0</v>
      </c>
    </row>
    <row r="13" spans="1:16" s="37" customFormat="1" ht="18" customHeight="1">
      <c r="A13" s="96"/>
      <c r="B13" s="99"/>
      <c r="C13" s="99"/>
      <c r="D13" s="8" t="s">
        <v>8</v>
      </c>
      <c r="E13" s="14">
        <f t="shared" si="0"/>
        <v>0</v>
      </c>
      <c r="F13" s="14">
        <f t="shared" si="1"/>
        <v>0</v>
      </c>
      <c r="G13" s="14">
        <f t="shared" si="2"/>
        <v>0</v>
      </c>
      <c r="H13" s="21">
        <f t="shared" si="3"/>
        <v>0</v>
      </c>
      <c r="I13" s="21">
        <f t="shared" si="4"/>
        <v>0</v>
      </c>
      <c r="J13" s="24">
        <v>0</v>
      </c>
      <c r="K13" s="24">
        <v>0</v>
      </c>
      <c r="L13" s="24">
        <v>0</v>
      </c>
      <c r="M13" s="14">
        <f t="shared" si="5"/>
        <v>0</v>
      </c>
      <c r="N13" s="26">
        <v>0</v>
      </c>
      <c r="O13" s="24">
        <v>0</v>
      </c>
      <c r="P13" s="26">
        <v>0</v>
      </c>
    </row>
    <row r="14" spans="1:16" s="37" customFormat="1" ht="18" customHeight="1">
      <c r="A14" s="96"/>
      <c r="B14" s="99"/>
      <c r="C14" s="100"/>
      <c r="D14" s="8" t="s">
        <v>9</v>
      </c>
      <c r="E14" s="14">
        <f t="shared" si="0"/>
        <v>47</v>
      </c>
      <c r="F14" s="14">
        <f t="shared" si="1"/>
        <v>29</v>
      </c>
      <c r="G14" s="14">
        <f t="shared" si="2"/>
        <v>18</v>
      </c>
      <c r="H14" s="21">
        <f t="shared" si="3"/>
        <v>1646400</v>
      </c>
      <c r="I14" s="21">
        <f t="shared" si="4"/>
        <v>29</v>
      </c>
      <c r="J14" s="24">
        <v>18</v>
      </c>
      <c r="K14" s="24">
        <v>11</v>
      </c>
      <c r="L14" s="24">
        <v>813330</v>
      </c>
      <c r="M14" s="14">
        <f t="shared" si="5"/>
        <v>18</v>
      </c>
      <c r="N14" s="26">
        <v>11</v>
      </c>
      <c r="O14" s="24">
        <v>7</v>
      </c>
      <c r="P14" s="26">
        <v>833070</v>
      </c>
    </row>
    <row r="15" spans="1:16" s="37" customFormat="1" ht="18" customHeight="1">
      <c r="A15" s="96"/>
      <c r="B15" s="99"/>
      <c r="C15" s="103" t="s">
        <v>19</v>
      </c>
      <c r="D15" s="8" t="s">
        <v>7</v>
      </c>
      <c r="E15" s="14">
        <f t="shared" si="0"/>
        <v>0</v>
      </c>
      <c r="F15" s="14">
        <f t="shared" si="1"/>
        <v>0</v>
      </c>
      <c r="G15" s="14">
        <f t="shared" si="2"/>
        <v>0</v>
      </c>
      <c r="H15" s="21">
        <f t="shared" si="3"/>
        <v>0</v>
      </c>
      <c r="I15" s="21">
        <f t="shared" si="4"/>
        <v>0</v>
      </c>
      <c r="J15" s="24">
        <v>0</v>
      </c>
      <c r="K15" s="24">
        <v>0</v>
      </c>
      <c r="L15" s="24">
        <v>0</v>
      </c>
      <c r="M15" s="14">
        <f t="shared" si="5"/>
        <v>0</v>
      </c>
      <c r="N15" s="26">
        <v>0</v>
      </c>
      <c r="O15" s="24">
        <v>0</v>
      </c>
      <c r="P15" s="26">
        <v>0</v>
      </c>
    </row>
    <row r="16" spans="1:16" s="37" customFormat="1" ht="18" customHeight="1">
      <c r="A16" s="96"/>
      <c r="B16" s="99"/>
      <c r="C16" s="104"/>
      <c r="D16" s="8" t="s">
        <v>8</v>
      </c>
      <c r="E16" s="14">
        <f t="shared" si="0"/>
        <v>0</v>
      </c>
      <c r="F16" s="14">
        <f t="shared" si="1"/>
        <v>0</v>
      </c>
      <c r="G16" s="14">
        <f t="shared" si="2"/>
        <v>0</v>
      </c>
      <c r="H16" s="21">
        <f t="shared" si="3"/>
        <v>0</v>
      </c>
      <c r="I16" s="21">
        <f t="shared" si="4"/>
        <v>0</v>
      </c>
      <c r="J16" s="24">
        <v>0</v>
      </c>
      <c r="K16" s="24">
        <v>0</v>
      </c>
      <c r="L16" s="24">
        <v>0</v>
      </c>
      <c r="M16" s="14">
        <f t="shared" si="5"/>
        <v>0</v>
      </c>
      <c r="N16" s="26">
        <v>0</v>
      </c>
      <c r="O16" s="24">
        <v>0</v>
      </c>
      <c r="P16" s="26">
        <v>0</v>
      </c>
    </row>
    <row r="17" spans="1:16" s="37" customFormat="1" ht="18" customHeight="1">
      <c r="A17" s="96"/>
      <c r="B17" s="99"/>
      <c r="C17" s="105"/>
      <c r="D17" s="8" t="s">
        <v>9</v>
      </c>
      <c r="E17" s="14">
        <f t="shared" si="0"/>
        <v>19</v>
      </c>
      <c r="F17" s="14">
        <f t="shared" si="1"/>
        <v>12</v>
      </c>
      <c r="G17" s="14">
        <f t="shared" si="2"/>
        <v>7</v>
      </c>
      <c r="H17" s="21">
        <f t="shared" si="3"/>
        <v>518616</v>
      </c>
      <c r="I17" s="21">
        <f t="shared" si="4"/>
        <v>15</v>
      </c>
      <c r="J17" s="24">
        <v>11</v>
      </c>
      <c r="K17" s="24">
        <v>4</v>
      </c>
      <c r="L17" s="24">
        <v>353556</v>
      </c>
      <c r="M17" s="14">
        <f t="shared" si="5"/>
        <v>4</v>
      </c>
      <c r="N17" s="26">
        <v>1</v>
      </c>
      <c r="O17" s="24">
        <v>3</v>
      </c>
      <c r="P17" s="26">
        <v>165060</v>
      </c>
    </row>
    <row r="18" spans="1:16" s="37" customFormat="1" ht="18" customHeight="1">
      <c r="A18" s="96"/>
      <c r="B18" s="99"/>
      <c r="C18" s="103" t="s">
        <v>20</v>
      </c>
      <c r="D18" s="8" t="s">
        <v>7</v>
      </c>
      <c r="E18" s="14">
        <f t="shared" si="0"/>
        <v>0</v>
      </c>
      <c r="F18" s="14">
        <f t="shared" si="1"/>
        <v>0</v>
      </c>
      <c r="G18" s="14">
        <f t="shared" si="2"/>
        <v>0</v>
      </c>
      <c r="H18" s="21">
        <f t="shared" si="3"/>
        <v>0</v>
      </c>
      <c r="I18" s="21">
        <f t="shared" si="4"/>
        <v>0</v>
      </c>
      <c r="J18" s="24">
        <v>0</v>
      </c>
      <c r="K18" s="24">
        <v>0</v>
      </c>
      <c r="L18" s="24">
        <v>0</v>
      </c>
      <c r="M18" s="14">
        <f t="shared" si="5"/>
        <v>0</v>
      </c>
      <c r="N18" s="26">
        <v>0</v>
      </c>
      <c r="O18" s="24">
        <v>0</v>
      </c>
      <c r="P18" s="26">
        <v>0</v>
      </c>
    </row>
    <row r="19" spans="1:16" s="37" customFormat="1" ht="18" customHeight="1">
      <c r="A19" s="96"/>
      <c r="B19" s="99"/>
      <c r="C19" s="104"/>
      <c r="D19" s="8" t="s">
        <v>8</v>
      </c>
      <c r="E19" s="14">
        <f t="shared" si="0"/>
        <v>0</v>
      </c>
      <c r="F19" s="14">
        <f t="shared" si="1"/>
        <v>0</v>
      </c>
      <c r="G19" s="14">
        <f t="shared" si="2"/>
        <v>0</v>
      </c>
      <c r="H19" s="21">
        <f t="shared" si="3"/>
        <v>0</v>
      </c>
      <c r="I19" s="21">
        <f t="shared" si="4"/>
        <v>0</v>
      </c>
      <c r="J19" s="24">
        <v>0</v>
      </c>
      <c r="K19" s="24">
        <v>0</v>
      </c>
      <c r="L19" s="24">
        <v>0</v>
      </c>
      <c r="M19" s="14">
        <f t="shared" si="5"/>
        <v>0</v>
      </c>
      <c r="N19" s="26">
        <v>0</v>
      </c>
      <c r="O19" s="24">
        <v>0</v>
      </c>
      <c r="P19" s="26">
        <v>0</v>
      </c>
    </row>
    <row r="20" spans="1:16" s="37" customFormat="1" ht="18" customHeight="1">
      <c r="A20" s="96"/>
      <c r="B20" s="100"/>
      <c r="C20" s="105"/>
      <c r="D20" s="8" t="s">
        <v>9</v>
      </c>
      <c r="E20" s="14">
        <f t="shared" si="0"/>
        <v>9</v>
      </c>
      <c r="F20" s="14">
        <f t="shared" si="1"/>
        <v>5</v>
      </c>
      <c r="G20" s="14">
        <f t="shared" si="2"/>
        <v>4</v>
      </c>
      <c r="H20" s="21">
        <f t="shared" si="3"/>
        <v>125844</v>
      </c>
      <c r="I20" s="21">
        <f t="shared" si="4"/>
        <v>9</v>
      </c>
      <c r="J20" s="24">
        <v>5</v>
      </c>
      <c r="K20" s="24">
        <v>4</v>
      </c>
      <c r="L20" s="24">
        <v>125844</v>
      </c>
      <c r="M20" s="14">
        <f t="shared" si="5"/>
        <v>0</v>
      </c>
      <c r="N20" s="26">
        <v>0</v>
      </c>
      <c r="O20" s="24">
        <v>0</v>
      </c>
      <c r="P20" s="26">
        <v>0</v>
      </c>
    </row>
    <row r="21" spans="1:16" s="37" customFormat="1" ht="18" customHeight="1">
      <c r="A21" s="96"/>
      <c r="B21" s="118" t="s">
        <v>39</v>
      </c>
      <c r="C21" s="122" t="s">
        <v>17</v>
      </c>
      <c r="D21" s="123"/>
      <c r="E21" s="14">
        <f t="shared" si="0"/>
        <v>72</v>
      </c>
      <c r="F21" s="14">
        <f t="shared" si="1"/>
        <v>45</v>
      </c>
      <c r="G21" s="14">
        <f t="shared" si="2"/>
        <v>27</v>
      </c>
      <c r="H21" s="21">
        <f t="shared" si="3"/>
        <v>1447360</v>
      </c>
      <c r="I21" s="21">
        <f t="shared" si="4"/>
        <v>52</v>
      </c>
      <c r="J21" s="21">
        <f>SUM(J22:J30)</f>
        <v>35</v>
      </c>
      <c r="K21" s="21">
        <f>SUM(K22:K30)</f>
        <v>17</v>
      </c>
      <c r="L21" s="21">
        <f>SUM(L22:L30)</f>
        <v>873810</v>
      </c>
      <c r="M21" s="14">
        <f t="shared" si="5"/>
        <v>20</v>
      </c>
      <c r="N21" s="21">
        <f>SUM(N22:N30)</f>
        <v>10</v>
      </c>
      <c r="O21" s="21">
        <f>SUM(O22:O30)</f>
        <v>10</v>
      </c>
      <c r="P21" s="32">
        <f>SUM(P22:P30)</f>
        <v>573550</v>
      </c>
    </row>
    <row r="22" spans="1:16" s="37" customFormat="1" ht="18" customHeight="1">
      <c r="A22" s="96"/>
      <c r="B22" s="119"/>
      <c r="C22" s="98" t="s">
        <v>18</v>
      </c>
      <c r="D22" s="8" t="s">
        <v>7</v>
      </c>
      <c r="E22" s="14">
        <f t="shared" si="0"/>
        <v>2</v>
      </c>
      <c r="F22" s="14">
        <f t="shared" si="1"/>
        <v>0</v>
      </c>
      <c r="G22" s="14">
        <f t="shared" si="2"/>
        <v>2</v>
      </c>
      <c r="H22" s="21">
        <f t="shared" si="3"/>
        <v>30000</v>
      </c>
      <c r="I22" s="21">
        <f t="shared" si="4"/>
        <v>0</v>
      </c>
      <c r="J22" s="24">
        <v>0</v>
      </c>
      <c r="K22" s="24">
        <v>0</v>
      </c>
      <c r="L22" s="24">
        <v>0</v>
      </c>
      <c r="M22" s="14">
        <f t="shared" si="5"/>
        <v>2</v>
      </c>
      <c r="N22" s="26">
        <v>0</v>
      </c>
      <c r="O22" s="24">
        <v>2</v>
      </c>
      <c r="P22" s="26">
        <v>30000</v>
      </c>
    </row>
    <row r="23" spans="1:16" s="37" customFormat="1" ht="18" customHeight="1">
      <c r="A23" s="96"/>
      <c r="B23" s="119"/>
      <c r="C23" s="99"/>
      <c r="D23" s="8" t="s">
        <v>8</v>
      </c>
      <c r="E23" s="14">
        <f t="shared" si="0"/>
        <v>0</v>
      </c>
      <c r="F23" s="14">
        <f t="shared" si="1"/>
        <v>0</v>
      </c>
      <c r="G23" s="14">
        <f t="shared" si="2"/>
        <v>0</v>
      </c>
      <c r="H23" s="21">
        <f t="shared" si="3"/>
        <v>0</v>
      </c>
      <c r="I23" s="21">
        <f t="shared" si="4"/>
        <v>0</v>
      </c>
      <c r="J23" s="24">
        <v>0</v>
      </c>
      <c r="K23" s="24">
        <v>0</v>
      </c>
      <c r="L23" s="24">
        <v>0</v>
      </c>
      <c r="M23" s="14">
        <f t="shared" si="5"/>
        <v>0</v>
      </c>
      <c r="N23" s="26">
        <v>0</v>
      </c>
      <c r="O23" s="24">
        <v>0</v>
      </c>
      <c r="P23" s="26">
        <v>0</v>
      </c>
    </row>
    <row r="24" spans="1:16" s="37" customFormat="1" ht="18" customHeight="1">
      <c r="A24" s="96"/>
      <c r="B24" s="119"/>
      <c r="C24" s="100"/>
      <c r="D24" s="8" t="s">
        <v>9</v>
      </c>
      <c r="E24" s="14">
        <f t="shared" si="0"/>
        <v>45</v>
      </c>
      <c r="F24" s="14">
        <f t="shared" si="1"/>
        <v>29</v>
      </c>
      <c r="G24" s="14">
        <f t="shared" si="2"/>
        <v>16</v>
      </c>
      <c r="H24" s="21">
        <f t="shared" si="3"/>
        <v>1060360</v>
      </c>
      <c r="I24" s="21">
        <f t="shared" si="4"/>
        <v>29</v>
      </c>
      <c r="J24" s="24">
        <v>19</v>
      </c>
      <c r="K24" s="24">
        <v>10</v>
      </c>
      <c r="L24" s="24">
        <v>557760</v>
      </c>
      <c r="M24" s="14">
        <f t="shared" si="5"/>
        <v>16</v>
      </c>
      <c r="N24" s="26">
        <v>10</v>
      </c>
      <c r="O24" s="24">
        <v>6</v>
      </c>
      <c r="P24" s="26">
        <v>502600</v>
      </c>
    </row>
    <row r="25" spans="1:16" s="37" customFormat="1" ht="18" customHeight="1">
      <c r="A25" s="96"/>
      <c r="B25" s="119"/>
      <c r="C25" s="103" t="s">
        <v>19</v>
      </c>
      <c r="D25" s="8" t="s">
        <v>7</v>
      </c>
      <c r="E25" s="14">
        <f t="shared" si="0"/>
        <v>0</v>
      </c>
      <c r="F25" s="14">
        <f t="shared" si="1"/>
        <v>0</v>
      </c>
      <c r="G25" s="14">
        <f t="shared" si="2"/>
        <v>0</v>
      </c>
      <c r="H25" s="21">
        <f t="shared" si="3"/>
        <v>0</v>
      </c>
      <c r="I25" s="21">
        <f t="shared" si="4"/>
        <v>0</v>
      </c>
      <c r="J25" s="24">
        <v>0</v>
      </c>
      <c r="K25" s="24">
        <v>0</v>
      </c>
      <c r="L25" s="24">
        <v>0</v>
      </c>
      <c r="M25" s="14">
        <f t="shared" si="5"/>
        <v>0</v>
      </c>
      <c r="N25" s="26">
        <v>0</v>
      </c>
      <c r="O25" s="24">
        <v>0</v>
      </c>
      <c r="P25" s="26">
        <v>0</v>
      </c>
    </row>
    <row r="26" spans="1:16" s="37" customFormat="1" ht="18" customHeight="1">
      <c r="A26" s="96"/>
      <c r="B26" s="119"/>
      <c r="C26" s="104"/>
      <c r="D26" s="8" t="s">
        <v>8</v>
      </c>
      <c r="E26" s="14">
        <f t="shared" si="0"/>
        <v>0</v>
      </c>
      <c r="F26" s="14">
        <f t="shared" si="1"/>
        <v>0</v>
      </c>
      <c r="G26" s="14">
        <f t="shared" si="2"/>
        <v>0</v>
      </c>
      <c r="H26" s="21">
        <f t="shared" si="3"/>
        <v>0</v>
      </c>
      <c r="I26" s="21">
        <f t="shared" si="4"/>
        <v>0</v>
      </c>
      <c r="J26" s="24">
        <v>0</v>
      </c>
      <c r="K26" s="24">
        <v>0</v>
      </c>
      <c r="L26" s="24">
        <v>0</v>
      </c>
      <c r="M26" s="14">
        <f t="shared" si="5"/>
        <v>0</v>
      </c>
      <c r="N26" s="26">
        <v>0</v>
      </c>
      <c r="O26" s="24">
        <v>0</v>
      </c>
      <c r="P26" s="26">
        <v>0</v>
      </c>
    </row>
    <row r="27" spans="1:16" s="37" customFormat="1" ht="18" customHeight="1">
      <c r="A27" s="96"/>
      <c r="B27" s="119"/>
      <c r="C27" s="105"/>
      <c r="D27" s="8" t="s">
        <v>9</v>
      </c>
      <c r="E27" s="14">
        <f t="shared" si="0"/>
        <v>20</v>
      </c>
      <c r="F27" s="14">
        <f t="shared" si="1"/>
        <v>13</v>
      </c>
      <c r="G27" s="14">
        <f t="shared" si="2"/>
        <v>7</v>
      </c>
      <c r="H27" s="21">
        <f t="shared" si="3"/>
        <v>301035</v>
      </c>
      <c r="I27" s="21">
        <f t="shared" si="4"/>
        <v>19</v>
      </c>
      <c r="J27" s="24">
        <v>13</v>
      </c>
      <c r="K27" s="24">
        <v>6</v>
      </c>
      <c r="L27" s="24">
        <v>275835</v>
      </c>
      <c r="M27" s="14">
        <f t="shared" si="5"/>
        <v>1</v>
      </c>
      <c r="N27" s="26">
        <v>0</v>
      </c>
      <c r="O27" s="24">
        <v>1</v>
      </c>
      <c r="P27" s="26">
        <v>25200</v>
      </c>
    </row>
    <row r="28" spans="1:16" s="37" customFormat="1" ht="18" customHeight="1">
      <c r="A28" s="96"/>
      <c r="B28" s="119"/>
      <c r="C28" s="103" t="s">
        <v>20</v>
      </c>
      <c r="D28" s="8" t="s">
        <v>7</v>
      </c>
      <c r="E28" s="14">
        <f t="shared" si="0"/>
        <v>0</v>
      </c>
      <c r="F28" s="14">
        <f t="shared" si="1"/>
        <v>0</v>
      </c>
      <c r="G28" s="14">
        <f t="shared" si="2"/>
        <v>0</v>
      </c>
      <c r="H28" s="21">
        <f t="shared" si="3"/>
        <v>0</v>
      </c>
      <c r="I28" s="21">
        <f t="shared" si="4"/>
        <v>0</v>
      </c>
      <c r="J28" s="24">
        <v>0</v>
      </c>
      <c r="K28" s="24">
        <v>0</v>
      </c>
      <c r="L28" s="24">
        <v>0</v>
      </c>
      <c r="M28" s="14">
        <f t="shared" si="5"/>
        <v>0</v>
      </c>
      <c r="N28" s="26">
        <v>0</v>
      </c>
      <c r="O28" s="24">
        <v>0</v>
      </c>
      <c r="P28" s="26">
        <v>0</v>
      </c>
    </row>
    <row r="29" spans="1:16" s="37" customFormat="1" ht="18" customHeight="1">
      <c r="A29" s="96"/>
      <c r="B29" s="119"/>
      <c r="C29" s="104"/>
      <c r="D29" s="8" t="s">
        <v>8</v>
      </c>
      <c r="E29" s="14">
        <f t="shared" si="0"/>
        <v>0</v>
      </c>
      <c r="F29" s="14">
        <f t="shared" si="1"/>
        <v>0</v>
      </c>
      <c r="G29" s="14">
        <f t="shared" si="2"/>
        <v>0</v>
      </c>
      <c r="H29" s="21">
        <f t="shared" si="3"/>
        <v>0</v>
      </c>
      <c r="I29" s="21">
        <f t="shared" si="4"/>
        <v>0</v>
      </c>
      <c r="J29" s="24">
        <v>0</v>
      </c>
      <c r="K29" s="24">
        <v>0</v>
      </c>
      <c r="L29" s="24">
        <v>0</v>
      </c>
      <c r="M29" s="14">
        <f t="shared" si="5"/>
        <v>0</v>
      </c>
      <c r="N29" s="26">
        <v>0</v>
      </c>
      <c r="O29" s="24">
        <v>0</v>
      </c>
      <c r="P29" s="26">
        <v>0</v>
      </c>
    </row>
    <row r="30" spans="1:16" s="37" customFormat="1" ht="18" customHeight="1">
      <c r="A30" s="96"/>
      <c r="B30" s="120"/>
      <c r="C30" s="105"/>
      <c r="D30" s="8" t="s">
        <v>9</v>
      </c>
      <c r="E30" s="14">
        <f t="shared" si="0"/>
        <v>5</v>
      </c>
      <c r="F30" s="14">
        <f t="shared" si="1"/>
        <v>3</v>
      </c>
      <c r="G30" s="14">
        <f t="shared" si="2"/>
        <v>2</v>
      </c>
      <c r="H30" s="21">
        <f t="shared" si="3"/>
        <v>55965</v>
      </c>
      <c r="I30" s="21">
        <f t="shared" si="4"/>
        <v>4</v>
      </c>
      <c r="J30" s="24">
        <v>3</v>
      </c>
      <c r="K30" s="24">
        <v>1</v>
      </c>
      <c r="L30" s="24">
        <v>40215</v>
      </c>
      <c r="M30" s="14">
        <f t="shared" si="5"/>
        <v>1</v>
      </c>
      <c r="N30" s="26">
        <v>0</v>
      </c>
      <c r="O30" s="24">
        <v>1</v>
      </c>
      <c r="P30" s="26">
        <v>15750</v>
      </c>
    </row>
    <row r="31" spans="1:16" s="37" customFormat="1" ht="18" customHeight="1">
      <c r="A31" s="96"/>
      <c r="B31" s="119" t="s">
        <v>40</v>
      </c>
      <c r="C31" s="85" t="s">
        <v>17</v>
      </c>
      <c r="D31" s="86"/>
      <c r="E31" s="14">
        <f t="shared" si="0"/>
        <v>24</v>
      </c>
      <c r="F31" s="14">
        <f t="shared" si="1"/>
        <v>18</v>
      </c>
      <c r="G31" s="14">
        <f t="shared" si="2"/>
        <v>6</v>
      </c>
      <c r="H31" s="21">
        <f t="shared" si="3"/>
        <v>282188</v>
      </c>
      <c r="I31" s="21">
        <f t="shared" si="4"/>
        <v>16</v>
      </c>
      <c r="J31" s="21">
        <f>SUM(J32:J40)</f>
        <v>12</v>
      </c>
      <c r="K31" s="21">
        <f>SUM(K32:K40)</f>
        <v>4</v>
      </c>
      <c r="L31" s="21">
        <f>SUM(L32:L40)</f>
        <v>134138</v>
      </c>
      <c r="M31" s="14">
        <f t="shared" si="5"/>
        <v>8</v>
      </c>
      <c r="N31" s="21">
        <f>SUM(N32:N40)</f>
        <v>6</v>
      </c>
      <c r="O31" s="21">
        <f>SUM(O32:O40)</f>
        <v>2</v>
      </c>
      <c r="P31" s="32">
        <f>SUM(P32:P40)</f>
        <v>148050</v>
      </c>
    </row>
    <row r="32" spans="1:16" s="37" customFormat="1" ht="18" customHeight="1">
      <c r="A32" s="96"/>
      <c r="B32" s="119"/>
      <c r="C32" s="98" t="s">
        <v>18</v>
      </c>
      <c r="D32" s="8" t="s">
        <v>7</v>
      </c>
      <c r="E32" s="14">
        <f t="shared" si="0"/>
        <v>0</v>
      </c>
      <c r="F32" s="14">
        <f t="shared" si="1"/>
        <v>0</v>
      </c>
      <c r="G32" s="14">
        <f t="shared" si="2"/>
        <v>0</v>
      </c>
      <c r="H32" s="21">
        <f t="shared" si="3"/>
        <v>0</v>
      </c>
      <c r="I32" s="21">
        <f t="shared" si="4"/>
        <v>0</v>
      </c>
      <c r="J32" s="24">
        <v>0</v>
      </c>
      <c r="K32" s="24">
        <v>0</v>
      </c>
      <c r="L32" s="24">
        <v>0</v>
      </c>
      <c r="M32" s="14">
        <f t="shared" si="5"/>
        <v>0</v>
      </c>
      <c r="N32" s="26">
        <v>0</v>
      </c>
      <c r="O32" s="24">
        <v>0</v>
      </c>
      <c r="P32" s="26">
        <v>0</v>
      </c>
    </row>
    <row r="33" spans="1:16" s="37" customFormat="1" ht="18" customHeight="1">
      <c r="A33" s="96"/>
      <c r="B33" s="119"/>
      <c r="C33" s="99"/>
      <c r="D33" s="8" t="s">
        <v>8</v>
      </c>
      <c r="E33" s="14">
        <f t="shared" si="0"/>
        <v>0</v>
      </c>
      <c r="F33" s="14">
        <f t="shared" si="1"/>
        <v>0</v>
      </c>
      <c r="G33" s="14">
        <f t="shared" si="2"/>
        <v>0</v>
      </c>
      <c r="H33" s="21">
        <f t="shared" si="3"/>
        <v>0</v>
      </c>
      <c r="I33" s="21">
        <f t="shared" si="4"/>
        <v>0</v>
      </c>
      <c r="J33" s="24">
        <v>0</v>
      </c>
      <c r="K33" s="24">
        <v>0</v>
      </c>
      <c r="L33" s="24">
        <v>0</v>
      </c>
      <c r="M33" s="14">
        <f t="shared" si="5"/>
        <v>0</v>
      </c>
      <c r="N33" s="26">
        <v>0</v>
      </c>
      <c r="O33" s="24">
        <v>0</v>
      </c>
      <c r="P33" s="26">
        <v>0</v>
      </c>
    </row>
    <row r="34" spans="1:16" s="37" customFormat="1" ht="18" customHeight="1">
      <c r="A34" s="96"/>
      <c r="B34" s="119"/>
      <c r="C34" s="100"/>
      <c r="D34" s="8" t="s">
        <v>9</v>
      </c>
      <c r="E34" s="14">
        <f t="shared" si="0"/>
        <v>16</v>
      </c>
      <c r="F34" s="14">
        <f t="shared" si="1"/>
        <v>13</v>
      </c>
      <c r="G34" s="14">
        <f t="shared" si="2"/>
        <v>3</v>
      </c>
      <c r="H34" s="21">
        <f t="shared" si="3"/>
        <v>223650</v>
      </c>
      <c r="I34" s="21">
        <f t="shared" si="4"/>
        <v>8</v>
      </c>
      <c r="J34" s="24">
        <v>7</v>
      </c>
      <c r="K34" s="24">
        <v>1</v>
      </c>
      <c r="L34" s="24">
        <v>75600</v>
      </c>
      <c r="M34" s="14">
        <f t="shared" si="5"/>
        <v>8</v>
      </c>
      <c r="N34" s="26">
        <v>6</v>
      </c>
      <c r="O34" s="24">
        <v>2</v>
      </c>
      <c r="P34" s="26">
        <v>148050</v>
      </c>
    </row>
    <row r="35" spans="1:16" s="37" customFormat="1" ht="18" customHeight="1">
      <c r="A35" s="96"/>
      <c r="B35" s="119"/>
      <c r="C35" s="103" t="s">
        <v>19</v>
      </c>
      <c r="D35" s="8" t="s">
        <v>7</v>
      </c>
      <c r="E35" s="14">
        <f t="shared" si="0"/>
        <v>0</v>
      </c>
      <c r="F35" s="14">
        <f t="shared" si="1"/>
        <v>0</v>
      </c>
      <c r="G35" s="14">
        <f t="shared" si="2"/>
        <v>0</v>
      </c>
      <c r="H35" s="21">
        <f t="shared" si="3"/>
        <v>0</v>
      </c>
      <c r="I35" s="21">
        <f t="shared" si="4"/>
        <v>0</v>
      </c>
      <c r="J35" s="24">
        <v>0</v>
      </c>
      <c r="K35" s="24">
        <v>0</v>
      </c>
      <c r="L35" s="24">
        <v>0</v>
      </c>
      <c r="M35" s="14">
        <f t="shared" si="5"/>
        <v>0</v>
      </c>
      <c r="N35" s="26">
        <v>0</v>
      </c>
      <c r="O35" s="24">
        <v>0</v>
      </c>
      <c r="P35" s="26">
        <v>0</v>
      </c>
    </row>
    <row r="36" spans="1:16" s="37" customFormat="1" ht="18" customHeight="1">
      <c r="A36" s="96"/>
      <c r="B36" s="119"/>
      <c r="C36" s="104"/>
      <c r="D36" s="8" t="s">
        <v>8</v>
      </c>
      <c r="E36" s="14">
        <f t="shared" si="0"/>
        <v>0</v>
      </c>
      <c r="F36" s="14">
        <f t="shared" si="1"/>
        <v>0</v>
      </c>
      <c r="G36" s="14">
        <f t="shared" si="2"/>
        <v>0</v>
      </c>
      <c r="H36" s="21">
        <f t="shared" si="3"/>
        <v>0</v>
      </c>
      <c r="I36" s="21">
        <f t="shared" si="4"/>
        <v>0</v>
      </c>
      <c r="J36" s="24">
        <v>0</v>
      </c>
      <c r="K36" s="24">
        <v>0</v>
      </c>
      <c r="L36" s="24">
        <v>0</v>
      </c>
      <c r="M36" s="14">
        <f t="shared" si="5"/>
        <v>0</v>
      </c>
      <c r="N36" s="26">
        <v>0</v>
      </c>
      <c r="O36" s="24">
        <v>0</v>
      </c>
      <c r="P36" s="26">
        <v>0</v>
      </c>
    </row>
    <row r="37" spans="1:16" s="37" customFormat="1" ht="18" customHeight="1">
      <c r="A37" s="96"/>
      <c r="B37" s="119"/>
      <c r="C37" s="105"/>
      <c r="D37" s="8" t="s">
        <v>9</v>
      </c>
      <c r="E37" s="14">
        <f t="shared" si="0"/>
        <v>6</v>
      </c>
      <c r="F37" s="14">
        <f t="shared" si="1"/>
        <v>3</v>
      </c>
      <c r="G37" s="14">
        <f t="shared" si="2"/>
        <v>3</v>
      </c>
      <c r="H37" s="21">
        <f t="shared" si="3"/>
        <v>47880</v>
      </c>
      <c r="I37" s="21">
        <f t="shared" si="4"/>
        <v>6</v>
      </c>
      <c r="J37" s="24">
        <v>3</v>
      </c>
      <c r="K37" s="24">
        <v>3</v>
      </c>
      <c r="L37" s="24">
        <v>47880</v>
      </c>
      <c r="M37" s="14">
        <f t="shared" si="5"/>
        <v>0</v>
      </c>
      <c r="N37" s="26">
        <v>0</v>
      </c>
      <c r="O37" s="24">
        <v>0</v>
      </c>
      <c r="P37" s="26">
        <v>0</v>
      </c>
    </row>
    <row r="38" spans="1:16" s="37" customFormat="1" ht="18" customHeight="1">
      <c r="A38" s="96"/>
      <c r="B38" s="119"/>
      <c r="C38" s="103" t="s">
        <v>20</v>
      </c>
      <c r="D38" s="8" t="s">
        <v>7</v>
      </c>
      <c r="E38" s="14">
        <f t="shared" si="0"/>
        <v>0</v>
      </c>
      <c r="F38" s="14">
        <f t="shared" si="1"/>
        <v>0</v>
      </c>
      <c r="G38" s="14">
        <f t="shared" si="2"/>
        <v>0</v>
      </c>
      <c r="H38" s="21">
        <f t="shared" si="3"/>
        <v>0</v>
      </c>
      <c r="I38" s="21">
        <f t="shared" si="4"/>
        <v>0</v>
      </c>
      <c r="J38" s="24">
        <v>0</v>
      </c>
      <c r="K38" s="24">
        <v>0</v>
      </c>
      <c r="L38" s="24">
        <v>0</v>
      </c>
      <c r="M38" s="14">
        <f t="shared" si="5"/>
        <v>0</v>
      </c>
      <c r="N38" s="26">
        <v>0</v>
      </c>
      <c r="O38" s="24">
        <v>0</v>
      </c>
      <c r="P38" s="26">
        <v>0</v>
      </c>
    </row>
    <row r="39" spans="1:16" s="37" customFormat="1" ht="18" customHeight="1">
      <c r="A39" s="96"/>
      <c r="B39" s="119"/>
      <c r="C39" s="104"/>
      <c r="D39" s="8" t="s">
        <v>8</v>
      </c>
      <c r="E39" s="14">
        <f t="shared" si="0"/>
        <v>0</v>
      </c>
      <c r="F39" s="14">
        <f t="shared" si="1"/>
        <v>0</v>
      </c>
      <c r="G39" s="14">
        <f t="shared" si="2"/>
        <v>0</v>
      </c>
      <c r="H39" s="21">
        <f t="shared" si="3"/>
        <v>0</v>
      </c>
      <c r="I39" s="21">
        <f t="shared" si="4"/>
        <v>0</v>
      </c>
      <c r="J39" s="24">
        <v>0</v>
      </c>
      <c r="K39" s="24">
        <v>0</v>
      </c>
      <c r="L39" s="24">
        <v>0</v>
      </c>
      <c r="M39" s="14">
        <f t="shared" si="5"/>
        <v>0</v>
      </c>
      <c r="N39" s="26">
        <v>0</v>
      </c>
      <c r="O39" s="24">
        <v>0</v>
      </c>
      <c r="P39" s="26">
        <v>0</v>
      </c>
    </row>
    <row r="40" spans="1:16" ht="18" customHeight="1">
      <c r="A40" s="97"/>
      <c r="B40" s="121"/>
      <c r="C40" s="124"/>
      <c r="D40" s="9" t="s">
        <v>9</v>
      </c>
      <c r="E40" s="20">
        <f t="shared" si="0"/>
        <v>2</v>
      </c>
      <c r="F40" s="20">
        <f t="shared" si="1"/>
        <v>2</v>
      </c>
      <c r="G40" s="20">
        <f t="shared" si="2"/>
        <v>0</v>
      </c>
      <c r="H40" s="22">
        <f t="shared" si="3"/>
        <v>10658</v>
      </c>
      <c r="I40" s="22">
        <f t="shared" si="4"/>
        <v>2</v>
      </c>
      <c r="J40" s="25">
        <v>2</v>
      </c>
      <c r="K40" s="25">
        <v>0</v>
      </c>
      <c r="L40" s="25">
        <v>10658</v>
      </c>
      <c r="M40" s="20">
        <f t="shared" si="5"/>
        <v>0</v>
      </c>
      <c r="N40" s="25">
        <v>0</v>
      </c>
      <c r="O40" s="25">
        <v>0</v>
      </c>
      <c r="P40" s="34">
        <v>0</v>
      </c>
    </row>
    <row r="41" spans="1:16" ht="18" customHeight="1">
      <c r="A41" s="3"/>
      <c r="B41" s="3"/>
      <c r="C41" s="3"/>
      <c r="D41" s="3"/>
      <c r="E41" s="16"/>
      <c r="F41" s="16"/>
      <c r="G41" s="16"/>
      <c r="H41" s="16"/>
      <c r="I41" s="16"/>
      <c r="J41" s="16"/>
      <c r="K41" s="16"/>
      <c r="L41" s="16"/>
      <c r="M41" s="16"/>
      <c r="N41" s="16"/>
      <c r="O41" s="16"/>
      <c r="P41" s="16"/>
    </row>
  </sheetData>
  <mergeCells count="32">
    <mergeCell ref="O3:P3"/>
    <mergeCell ref="O4:P4"/>
    <mergeCell ref="A6:O6"/>
    <mergeCell ref="A11:A40"/>
    <mergeCell ref="B11:B20"/>
    <mergeCell ref="C11:D11"/>
    <mergeCell ref="C12:C14"/>
    <mergeCell ref="C15:C17"/>
    <mergeCell ref="C18:C20"/>
    <mergeCell ref="B21:B30"/>
    <mergeCell ref="C21:D21"/>
    <mergeCell ref="C22:C24"/>
    <mergeCell ref="C25:C27"/>
    <mergeCell ref="C28:C30"/>
    <mergeCell ref="B31:B40"/>
    <mergeCell ref="C31:D31"/>
    <mergeCell ref="C32:C34"/>
    <mergeCell ref="C35:C37"/>
    <mergeCell ref="C38:C40"/>
    <mergeCell ref="A5:P5"/>
    <mergeCell ref="A7:C10"/>
    <mergeCell ref="D7:D10"/>
    <mergeCell ref="E7:P7"/>
    <mergeCell ref="E8:H8"/>
    <mergeCell ref="I8:L8"/>
    <mergeCell ref="M8:P8"/>
    <mergeCell ref="E9:G9"/>
    <mergeCell ref="H9:H10"/>
    <mergeCell ref="I9:K9"/>
    <mergeCell ref="L9:L10"/>
    <mergeCell ref="M9:O9"/>
    <mergeCell ref="P9:P10"/>
  </mergeCells>
  <phoneticPr fontId="7" type="noConversion"/>
  <pageMargins left="0.74803149606299202" right="0.74803149606299202" top="0.59055118110236204" bottom="0.59055118110236204" header="0.31496062992126" footer="0.31496062992126"/>
  <pageSetup paperSize="8" fitToWidth="0" fitToHeight="0" orientation="landscape"/>
</worksheet>
</file>

<file path=xl/worksheets/sheet3.xml><?xml version="1.0" encoding="utf-8"?>
<worksheet xmlns="http://schemas.openxmlformats.org/spreadsheetml/2006/main" xmlns:r="http://schemas.openxmlformats.org/officeDocument/2006/relationships">
  <dimension ref="A1:P41"/>
  <sheetViews>
    <sheetView topLeftCell="C78" zoomScale="80" workbookViewId="0">
      <selection activeCell="G109" sqref="G109"/>
    </sheetView>
  </sheetViews>
  <sheetFormatPr defaultColWidth="9.33203125" defaultRowHeight="14.4"/>
  <cols>
    <col min="1" max="1" width="10.88671875" style="35" customWidth="1"/>
    <col min="2" max="3" width="14.33203125" style="35" customWidth="1"/>
    <col min="4" max="4" width="23.33203125" style="35" customWidth="1"/>
    <col min="5" max="7" width="12.109375" style="35" customWidth="1"/>
    <col min="8" max="8" width="20.88671875" style="35" customWidth="1"/>
    <col min="9" max="11" width="12.109375" customWidth="1"/>
    <col min="12" max="12" width="20.88671875" customWidth="1"/>
    <col min="13" max="15" width="12.109375" customWidth="1"/>
    <col min="16" max="16" width="20.88671875" customWidth="1"/>
  </cols>
  <sheetData>
    <row r="1" spans="1:16" s="1" customFormat="1" ht="31.5" hidden="1" customHeight="1">
      <c r="A1" s="1" t="s">
        <v>0</v>
      </c>
      <c r="B1" s="1" t="s">
        <v>11</v>
      </c>
      <c r="C1" s="1" t="s">
        <v>15</v>
      </c>
      <c r="D1" s="1" t="s">
        <v>16</v>
      </c>
      <c r="E1" s="10" t="s">
        <v>22</v>
      </c>
      <c r="F1" s="17" t="s">
        <v>45</v>
      </c>
      <c r="G1" s="1" t="s">
        <v>27</v>
      </c>
    </row>
    <row r="2" spans="1:16" s="1" customFormat="1" ht="28.5" hidden="1" customHeight="1">
      <c r="A2" s="2"/>
      <c r="B2" s="2"/>
      <c r="C2" s="2"/>
      <c r="D2" s="2"/>
      <c r="E2" s="2"/>
      <c r="F2" s="2"/>
      <c r="G2" s="2"/>
    </row>
    <row r="3" spans="1:16" s="35" customFormat="1" ht="18" customHeight="1">
      <c r="A3" s="38" t="s">
        <v>36</v>
      </c>
      <c r="B3" s="39"/>
      <c r="C3" s="39"/>
      <c r="D3" s="39"/>
      <c r="E3" s="39"/>
      <c r="F3" s="39"/>
      <c r="G3" s="39"/>
      <c r="H3" s="42"/>
      <c r="I3" s="42"/>
      <c r="J3" s="42"/>
      <c r="K3" s="42"/>
      <c r="L3" s="42"/>
      <c r="N3" s="46" t="s">
        <v>31</v>
      </c>
      <c r="O3" s="126" t="s">
        <v>34</v>
      </c>
      <c r="P3" s="127"/>
    </row>
    <row r="4" spans="1:16" s="35" customFormat="1" ht="18" customHeight="1">
      <c r="A4" s="38" t="s">
        <v>37</v>
      </c>
      <c r="B4" s="40" t="s">
        <v>16</v>
      </c>
      <c r="C4" s="41"/>
      <c r="D4" s="41"/>
      <c r="E4" s="41"/>
      <c r="F4" s="41"/>
      <c r="G4" s="41"/>
      <c r="H4" s="43"/>
      <c r="I4" s="43"/>
      <c r="J4" s="43"/>
      <c r="K4" s="44"/>
      <c r="L4" s="44"/>
      <c r="M4" s="45"/>
      <c r="N4" s="46" t="s">
        <v>42</v>
      </c>
      <c r="O4" s="126" t="s">
        <v>22</v>
      </c>
      <c r="P4" s="127"/>
    </row>
    <row r="5" spans="1:16" ht="36" customHeight="1">
      <c r="A5" s="125" t="str">
        <f>F1</f>
        <v>臺中市身心障礙者日間照顧及住宿式照顧補助(續2)</v>
      </c>
      <c r="B5" s="125"/>
      <c r="C5" s="125"/>
      <c r="D5" s="125"/>
      <c r="E5" s="125"/>
      <c r="F5" s="125"/>
      <c r="G5" s="125"/>
      <c r="H5" s="125"/>
      <c r="I5" s="125"/>
      <c r="J5" s="125"/>
      <c r="K5" s="125"/>
      <c r="L5" s="125"/>
      <c r="M5" s="125"/>
      <c r="N5" s="125"/>
      <c r="O5" s="125"/>
      <c r="P5" s="125"/>
    </row>
    <row r="6" spans="1:16" ht="18" customHeight="1">
      <c r="A6" s="77" t="s">
        <v>4</v>
      </c>
      <c r="B6" s="78"/>
      <c r="C6" s="78"/>
      <c r="D6" s="78"/>
      <c r="E6" s="78"/>
      <c r="F6" s="78"/>
      <c r="G6" s="78"/>
      <c r="H6" s="78"/>
      <c r="I6" s="78"/>
      <c r="J6" s="78"/>
      <c r="K6" s="78"/>
      <c r="L6" s="78"/>
      <c r="M6" s="78"/>
      <c r="N6" s="78"/>
      <c r="O6" s="78"/>
      <c r="P6" s="27" t="s">
        <v>35</v>
      </c>
    </row>
    <row r="7" spans="1:16" s="36" customFormat="1" ht="18" customHeight="1">
      <c r="A7" s="110" t="s">
        <v>5</v>
      </c>
      <c r="B7" s="110"/>
      <c r="C7" s="110"/>
      <c r="D7" s="114" t="s">
        <v>21</v>
      </c>
      <c r="E7" s="89" t="s">
        <v>23</v>
      </c>
      <c r="F7" s="90"/>
      <c r="G7" s="90"/>
      <c r="H7" s="90"/>
      <c r="I7" s="90"/>
      <c r="J7" s="90"/>
      <c r="K7" s="90"/>
      <c r="L7" s="90"/>
      <c r="M7" s="90"/>
      <c r="N7" s="90"/>
      <c r="O7" s="90"/>
      <c r="P7" s="90"/>
    </row>
    <row r="8" spans="1:16" s="36" customFormat="1" ht="18" customHeight="1">
      <c r="A8" s="111"/>
      <c r="B8" s="111"/>
      <c r="C8" s="111"/>
      <c r="D8" s="115"/>
      <c r="E8" s="101" t="s">
        <v>24</v>
      </c>
      <c r="F8" s="102"/>
      <c r="G8" s="102"/>
      <c r="H8" s="102"/>
      <c r="I8" s="102" t="s">
        <v>30</v>
      </c>
      <c r="J8" s="102"/>
      <c r="K8" s="102"/>
      <c r="L8" s="102"/>
      <c r="M8" s="102" t="s">
        <v>33</v>
      </c>
      <c r="N8" s="102"/>
      <c r="O8" s="102"/>
      <c r="P8" s="108"/>
    </row>
    <row r="9" spans="1:16" s="36" customFormat="1" ht="18" customHeight="1">
      <c r="A9" s="111"/>
      <c r="B9" s="111"/>
      <c r="C9" s="111"/>
      <c r="D9" s="115"/>
      <c r="E9" s="92" t="s">
        <v>25</v>
      </c>
      <c r="F9" s="87"/>
      <c r="G9" s="87"/>
      <c r="H9" s="87" t="s">
        <v>29</v>
      </c>
      <c r="I9" s="91" t="s">
        <v>25</v>
      </c>
      <c r="J9" s="87"/>
      <c r="K9" s="87"/>
      <c r="L9" s="87" t="s">
        <v>29</v>
      </c>
      <c r="M9" s="91" t="s">
        <v>25</v>
      </c>
      <c r="N9" s="87"/>
      <c r="O9" s="87"/>
      <c r="P9" s="106" t="s">
        <v>29</v>
      </c>
    </row>
    <row r="10" spans="1:16" s="36" customFormat="1" ht="18" customHeight="1">
      <c r="A10" s="112"/>
      <c r="B10" s="112"/>
      <c r="C10" s="112"/>
      <c r="D10" s="116"/>
      <c r="E10" s="11" t="s">
        <v>12</v>
      </c>
      <c r="F10" s="19" t="s">
        <v>26</v>
      </c>
      <c r="G10" s="19" t="s">
        <v>28</v>
      </c>
      <c r="H10" s="88"/>
      <c r="I10" s="23" t="s">
        <v>12</v>
      </c>
      <c r="J10" s="19" t="s">
        <v>26</v>
      </c>
      <c r="K10" s="19" t="s">
        <v>28</v>
      </c>
      <c r="L10" s="88"/>
      <c r="M10" s="23" t="s">
        <v>12</v>
      </c>
      <c r="N10" s="19" t="s">
        <v>26</v>
      </c>
      <c r="O10" s="19" t="s">
        <v>28</v>
      </c>
      <c r="P10" s="107"/>
    </row>
    <row r="11" spans="1:16" s="37" customFormat="1" ht="18" customHeight="1">
      <c r="A11" s="95" t="s">
        <v>43</v>
      </c>
      <c r="B11" s="103" t="s">
        <v>12</v>
      </c>
      <c r="C11" s="122" t="s">
        <v>17</v>
      </c>
      <c r="D11" s="123"/>
      <c r="E11" s="14">
        <f t="shared" ref="E11:E40" si="0">F11+G11</f>
        <v>4644</v>
      </c>
      <c r="F11" s="14">
        <f t="shared" ref="F11:F40" si="1">J11+N11</f>
        <v>2555</v>
      </c>
      <c r="G11" s="14">
        <f t="shared" ref="G11:G40" si="2">K11+O11</f>
        <v>2089</v>
      </c>
      <c r="H11" s="21">
        <f t="shared" ref="H11:H40" si="3">L11+P11</f>
        <v>209834024</v>
      </c>
      <c r="I11" s="21">
        <f t="shared" ref="I11:I40" si="4">J11+K11</f>
        <v>205</v>
      </c>
      <c r="J11" s="21">
        <f>SUM(J12:J20)</f>
        <v>117</v>
      </c>
      <c r="K11" s="21">
        <f>SUM(K12:K20)</f>
        <v>88</v>
      </c>
      <c r="L11" s="21">
        <f>SUM(L12:L20)</f>
        <v>5326015</v>
      </c>
      <c r="M11" s="14">
        <f t="shared" ref="M11:M40" si="5">N11+O11</f>
        <v>4439</v>
      </c>
      <c r="N11" s="21">
        <f>SUM(N12:N20)</f>
        <v>2438</v>
      </c>
      <c r="O11" s="21">
        <f>SUM(O12:O20)</f>
        <v>2001</v>
      </c>
      <c r="P11" s="49">
        <f>SUM(P12:P20)</f>
        <v>204508009</v>
      </c>
    </row>
    <row r="12" spans="1:16" s="37" customFormat="1" ht="18" customHeight="1">
      <c r="A12" s="96"/>
      <c r="B12" s="104"/>
      <c r="C12" s="98" t="s">
        <v>18</v>
      </c>
      <c r="D12" s="8" t="s">
        <v>7</v>
      </c>
      <c r="E12" s="14">
        <f t="shared" si="0"/>
        <v>1554</v>
      </c>
      <c r="F12" s="14">
        <f t="shared" si="1"/>
        <v>657</v>
      </c>
      <c r="G12" s="14">
        <f t="shared" si="2"/>
        <v>897</v>
      </c>
      <c r="H12" s="21">
        <f t="shared" si="3"/>
        <v>63245519</v>
      </c>
      <c r="I12" s="21">
        <f t="shared" si="4"/>
        <v>0</v>
      </c>
      <c r="J12" s="21">
        <f>J22+J32+'10730-05-06-4'!J12+'10730-05-06-4'!J22+'10730-05-06-4'!J32+'10730-05-06-5'!J12+'10730-05-06-5'!J22+'10730-05-06-5'!J32</f>
        <v>0</v>
      </c>
      <c r="K12" s="21">
        <f>K22+K32+'10730-05-06-4'!K12+'10730-05-06-4'!K22+'10730-05-06-4'!K32+'10730-05-06-5'!K12+'10730-05-06-5'!K22+'10730-05-06-5'!K32</f>
        <v>0</v>
      </c>
      <c r="L12" s="21">
        <f>L22+L32+'10730-05-06-4'!L12+'10730-05-06-4'!L22+'10730-05-06-4'!L32+'10730-05-06-5'!L12+'10730-05-06-5'!L22+'10730-05-06-5'!L32</f>
        <v>0</v>
      </c>
      <c r="M12" s="14">
        <f t="shared" si="5"/>
        <v>1554</v>
      </c>
      <c r="N12" s="21">
        <f>N22+N32+'10730-05-06-4'!N12+'10730-05-06-4'!N22+'10730-05-06-4'!N32+'10730-05-06-5'!N12+'10730-05-06-5'!N22+'10730-05-06-5'!N32</f>
        <v>657</v>
      </c>
      <c r="O12" s="21">
        <f>O22+O32+'10730-05-06-4'!O12+'10730-05-06-4'!O22+'10730-05-06-4'!O32+'10730-05-06-5'!O12+'10730-05-06-5'!O22+'10730-05-06-5'!O32</f>
        <v>897</v>
      </c>
      <c r="P12" s="32">
        <f>P22+P32+'10730-05-06-4'!P12+'10730-05-06-4'!P22+'10730-05-06-4'!P32+'10730-05-06-5'!P12+'10730-05-06-5'!P22+'10730-05-06-5'!P32</f>
        <v>63245519</v>
      </c>
    </row>
    <row r="13" spans="1:16" s="37" customFormat="1" ht="18" customHeight="1">
      <c r="A13" s="96"/>
      <c r="B13" s="104"/>
      <c r="C13" s="99"/>
      <c r="D13" s="8" t="s">
        <v>8</v>
      </c>
      <c r="E13" s="14">
        <f t="shared" si="0"/>
        <v>1146</v>
      </c>
      <c r="F13" s="14">
        <f t="shared" si="1"/>
        <v>772</v>
      </c>
      <c r="G13" s="14">
        <f t="shared" si="2"/>
        <v>374</v>
      </c>
      <c r="H13" s="21">
        <f t="shared" si="3"/>
        <v>63137869</v>
      </c>
      <c r="I13" s="21">
        <f t="shared" si="4"/>
        <v>4</v>
      </c>
      <c r="J13" s="21">
        <f>J23+J33+'10730-05-06-4'!J13+'10730-05-06-4'!J23+'10730-05-06-4'!J33+'10730-05-06-5'!J13+'10730-05-06-5'!J23+'10730-05-06-5'!J33</f>
        <v>2</v>
      </c>
      <c r="K13" s="21">
        <f>K23+K33+'10730-05-06-4'!K13+'10730-05-06-4'!K23+'10730-05-06-4'!K33+'10730-05-06-5'!K13+'10730-05-06-5'!K23+'10730-05-06-5'!K33</f>
        <v>2</v>
      </c>
      <c r="L13" s="21">
        <f>L23+L33+'10730-05-06-4'!L13+'10730-05-06-4'!L23+'10730-05-06-4'!L33+'10730-05-06-5'!L13+'10730-05-06-5'!L23+'10730-05-06-5'!L33</f>
        <v>150570</v>
      </c>
      <c r="M13" s="14">
        <f t="shared" si="5"/>
        <v>1142</v>
      </c>
      <c r="N13" s="21">
        <f>N23+N33+'10730-05-06-4'!N13+'10730-05-06-4'!N23+'10730-05-06-4'!N33+'10730-05-06-5'!N13+'10730-05-06-5'!N23+'10730-05-06-5'!N33</f>
        <v>770</v>
      </c>
      <c r="O13" s="21">
        <f>O23+O33+'10730-05-06-4'!O13+'10730-05-06-4'!O23+'10730-05-06-4'!O33+'10730-05-06-5'!O13+'10730-05-06-5'!O23+'10730-05-06-5'!O33</f>
        <v>372</v>
      </c>
      <c r="P13" s="32">
        <f>P23+P33+'10730-05-06-4'!P13+'10730-05-06-4'!P23+'10730-05-06-4'!P33+'10730-05-06-5'!P13+'10730-05-06-5'!P23+'10730-05-06-5'!P33</f>
        <v>62987299</v>
      </c>
    </row>
    <row r="14" spans="1:16" s="37" customFormat="1" ht="18" customHeight="1">
      <c r="A14" s="96"/>
      <c r="B14" s="104"/>
      <c r="C14" s="100"/>
      <c r="D14" s="8" t="s">
        <v>9</v>
      </c>
      <c r="E14" s="14">
        <f t="shared" si="0"/>
        <v>916</v>
      </c>
      <c r="F14" s="14">
        <f t="shared" si="1"/>
        <v>562</v>
      </c>
      <c r="G14" s="14">
        <f t="shared" si="2"/>
        <v>354</v>
      </c>
      <c r="H14" s="21">
        <f t="shared" si="3"/>
        <v>48329638</v>
      </c>
      <c r="I14" s="21">
        <f t="shared" si="4"/>
        <v>93</v>
      </c>
      <c r="J14" s="21">
        <f>J24+J34+'10730-05-06-4'!J14+'10730-05-06-4'!J24+'10730-05-06-4'!J34+'10730-05-06-5'!J14+'10730-05-06-5'!J24+'10730-05-06-5'!J34</f>
        <v>55</v>
      </c>
      <c r="K14" s="21">
        <f>K24+K34+'10730-05-06-4'!K14+'10730-05-06-4'!K24+'10730-05-06-4'!K34+'10730-05-06-5'!K14+'10730-05-06-5'!K24+'10730-05-06-5'!K34</f>
        <v>38</v>
      </c>
      <c r="L14" s="21">
        <f>L24+L34+'10730-05-06-4'!L14+'10730-05-06-4'!L24+'10730-05-06-4'!L34+'10730-05-06-5'!L14+'10730-05-06-5'!L24+'10730-05-06-5'!L34</f>
        <v>2764923</v>
      </c>
      <c r="M14" s="14">
        <f t="shared" si="5"/>
        <v>823</v>
      </c>
      <c r="N14" s="21">
        <f>N24+N34+'10730-05-06-4'!N14+'10730-05-06-4'!N24+'10730-05-06-4'!N34+'10730-05-06-5'!N14+'10730-05-06-5'!N24+'10730-05-06-5'!N34</f>
        <v>507</v>
      </c>
      <c r="O14" s="21">
        <f>O24+O34+'10730-05-06-4'!O14+'10730-05-06-4'!O24+'10730-05-06-4'!O34+'10730-05-06-5'!O14+'10730-05-06-5'!O24+'10730-05-06-5'!O34</f>
        <v>316</v>
      </c>
      <c r="P14" s="32">
        <f>P24+P34+'10730-05-06-4'!P14+'10730-05-06-4'!P24+'10730-05-06-4'!P34+'10730-05-06-5'!P14+'10730-05-06-5'!P24+'10730-05-06-5'!P34</f>
        <v>45564715</v>
      </c>
    </row>
    <row r="15" spans="1:16" s="37" customFormat="1" ht="18" customHeight="1">
      <c r="A15" s="96"/>
      <c r="B15" s="104"/>
      <c r="C15" s="103" t="s">
        <v>19</v>
      </c>
      <c r="D15" s="8" t="s">
        <v>7</v>
      </c>
      <c r="E15" s="14">
        <f t="shared" si="0"/>
        <v>383</v>
      </c>
      <c r="F15" s="14">
        <f t="shared" si="1"/>
        <v>160</v>
      </c>
      <c r="G15" s="14">
        <f t="shared" si="2"/>
        <v>223</v>
      </c>
      <c r="H15" s="21">
        <f t="shared" si="3"/>
        <v>10339683</v>
      </c>
      <c r="I15" s="21">
        <f t="shared" si="4"/>
        <v>1</v>
      </c>
      <c r="J15" s="21">
        <f>J25+J35+'10730-05-06-4'!J15+'10730-05-06-4'!J25+'10730-05-06-4'!J35+'10730-05-06-5'!J15+'10730-05-06-5'!J25+'10730-05-06-5'!J35</f>
        <v>0</v>
      </c>
      <c r="K15" s="21">
        <f>K25+K35+'10730-05-06-4'!K15+'10730-05-06-4'!K25+'10730-05-06-4'!K35+'10730-05-06-5'!K15+'10730-05-06-5'!K25+'10730-05-06-5'!K35</f>
        <v>1</v>
      </c>
      <c r="L15" s="21">
        <f>L25+L35+'10730-05-06-4'!L15+'10730-05-06-4'!L25+'10730-05-06-4'!L35+'10730-05-06-5'!L15+'10730-05-06-5'!L25+'10730-05-06-5'!L35</f>
        <v>25704</v>
      </c>
      <c r="M15" s="14">
        <f t="shared" si="5"/>
        <v>382</v>
      </c>
      <c r="N15" s="21">
        <f>N25+N35+'10730-05-06-4'!N15+'10730-05-06-4'!N25+'10730-05-06-4'!N35+'10730-05-06-5'!N15+'10730-05-06-5'!N25+'10730-05-06-5'!N35</f>
        <v>160</v>
      </c>
      <c r="O15" s="21">
        <f>O25+O35+'10730-05-06-4'!O15+'10730-05-06-4'!O25+'10730-05-06-4'!O35+'10730-05-06-5'!O15+'10730-05-06-5'!O25+'10730-05-06-5'!O35</f>
        <v>222</v>
      </c>
      <c r="P15" s="32">
        <f>P25+P35+'10730-05-06-4'!P15+'10730-05-06-4'!P25+'10730-05-06-4'!P35+'10730-05-06-5'!P15+'10730-05-06-5'!P25+'10730-05-06-5'!P35</f>
        <v>10313979</v>
      </c>
    </row>
    <row r="16" spans="1:16" s="37" customFormat="1" ht="18" customHeight="1">
      <c r="A16" s="96"/>
      <c r="B16" s="104"/>
      <c r="C16" s="104"/>
      <c r="D16" s="8" t="s">
        <v>8</v>
      </c>
      <c r="E16" s="14">
        <f t="shared" si="0"/>
        <v>273</v>
      </c>
      <c r="F16" s="14">
        <f t="shared" si="1"/>
        <v>180</v>
      </c>
      <c r="G16" s="14">
        <f t="shared" si="2"/>
        <v>93</v>
      </c>
      <c r="H16" s="21">
        <f t="shared" si="3"/>
        <v>12318700</v>
      </c>
      <c r="I16" s="21">
        <f t="shared" si="4"/>
        <v>5</v>
      </c>
      <c r="J16" s="21">
        <f>J26+J36+'10730-05-06-4'!J16+'10730-05-06-4'!J26+'10730-05-06-4'!J36+'10730-05-06-5'!J16+'10730-05-06-5'!J26+'10730-05-06-5'!J36</f>
        <v>3</v>
      </c>
      <c r="K16" s="21">
        <f>K26+K36+'10730-05-06-4'!K16+'10730-05-06-4'!K26+'10730-05-06-4'!K36+'10730-05-06-5'!K16+'10730-05-06-5'!K26+'10730-05-06-5'!K36</f>
        <v>2</v>
      </c>
      <c r="L16" s="21">
        <f>L26+L36+'10730-05-06-4'!L16+'10730-05-06-4'!L26+'10730-05-06-4'!L36+'10730-05-06-5'!L16+'10730-05-06-5'!L26+'10730-05-06-5'!L36</f>
        <v>128520</v>
      </c>
      <c r="M16" s="14">
        <f t="shared" si="5"/>
        <v>268</v>
      </c>
      <c r="N16" s="21">
        <f>N26+N36+'10730-05-06-4'!N16+'10730-05-06-4'!N26+'10730-05-06-4'!N36+'10730-05-06-5'!N16+'10730-05-06-5'!N26+'10730-05-06-5'!N36</f>
        <v>177</v>
      </c>
      <c r="O16" s="21">
        <f>O26+O36+'10730-05-06-4'!O16+'10730-05-06-4'!O26+'10730-05-06-4'!O36+'10730-05-06-5'!O16+'10730-05-06-5'!O26+'10730-05-06-5'!O36</f>
        <v>91</v>
      </c>
      <c r="P16" s="32">
        <f>P26+P36+'10730-05-06-4'!P16+'10730-05-06-4'!P26+'10730-05-06-4'!P36+'10730-05-06-5'!P16+'10730-05-06-5'!P26+'10730-05-06-5'!P36</f>
        <v>12190180</v>
      </c>
    </row>
    <row r="17" spans="1:16" s="37" customFormat="1" ht="18" customHeight="1">
      <c r="A17" s="96"/>
      <c r="B17" s="104"/>
      <c r="C17" s="105"/>
      <c r="D17" s="8" t="s">
        <v>9</v>
      </c>
      <c r="E17" s="14">
        <f t="shared" si="0"/>
        <v>229</v>
      </c>
      <c r="F17" s="14">
        <f t="shared" si="1"/>
        <v>153</v>
      </c>
      <c r="G17" s="14">
        <f t="shared" si="2"/>
        <v>76</v>
      </c>
      <c r="H17" s="21">
        <f t="shared" si="3"/>
        <v>9011291</v>
      </c>
      <c r="I17" s="21">
        <f t="shared" si="4"/>
        <v>73</v>
      </c>
      <c r="J17" s="21">
        <f>J27+J37+'10730-05-06-4'!J17+'10730-05-06-4'!J27+'10730-05-06-4'!J37+'10730-05-06-5'!J17+'10730-05-06-5'!J27+'10730-05-06-5'!J37</f>
        <v>44</v>
      </c>
      <c r="K17" s="21">
        <f>K27+K37+'10730-05-06-4'!K17+'10730-05-06-4'!K27+'10730-05-06-4'!K37+'10730-05-06-5'!K17+'10730-05-06-5'!K27+'10730-05-06-5'!K37</f>
        <v>29</v>
      </c>
      <c r="L17" s="21">
        <f>L27+L37+'10730-05-06-4'!L17+'10730-05-06-4'!L27+'10730-05-06-4'!L37+'10730-05-06-5'!L17+'10730-05-06-5'!L27+'10730-05-06-5'!L37</f>
        <v>1837012</v>
      </c>
      <c r="M17" s="14">
        <f t="shared" si="5"/>
        <v>156</v>
      </c>
      <c r="N17" s="21">
        <f>N27+N37+'10730-05-06-4'!N17+'10730-05-06-4'!N27+'10730-05-06-4'!N37+'10730-05-06-5'!N17+'10730-05-06-5'!N27+'10730-05-06-5'!N37</f>
        <v>109</v>
      </c>
      <c r="O17" s="21">
        <f>O27+O37+'10730-05-06-4'!O17+'10730-05-06-4'!O27+'10730-05-06-4'!O37+'10730-05-06-5'!O17+'10730-05-06-5'!O27+'10730-05-06-5'!O37</f>
        <v>47</v>
      </c>
      <c r="P17" s="32">
        <f>P27+P37+'10730-05-06-4'!P17+'10730-05-06-4'!P27+'10730-05-06-4'!P37+'10730-05-06-5'!P17+'10730-05-06-5'!P27+'10730-05-06-5'!P37</f>
        <v>7174279</v>
      </c>
    </row>
    <row r="18" spans="1:16" s="37" customFormat="1" ht="18" customHeight="1">
      <c r="A18" s="96"/>
      <c r="B18" s="104"/>
      <c r="C18" s="103" t="s">
        <v>20</v>
      </c>
      <c r="D18" s="8" t="s">
        <v>7</v>
      </c>
      <c r="E18" s="14">
        <f t="shared" si="0"/>
        <v>65</v>
      </c>
      <c r="F18" s="14">
        <f t="shared" si="1"/>
        <v>27</v>
      </c>
      <c r="G18" s="14">
        <f t="shared" si="2"/>
        <v>38</v>
      </c>
      <c r="H18" s="21">
        <f t="shared" si="3"/>
        <v>1085917</v>
      </c>
      <c r="I18" s="21">
        <f t="shared" si="4"/>
        <v>0</v>
      </c>
      <c r="J18" s="21">
        <f>J28+J38+'10730-05-06-4'!J18+'10730-05-06-4'!J28+'10730-05-06-4'!J38+'10730-05-06-5'!J18+'10730-05-06-5'!J28+'10730-05-06-5'!J38</f>
        <v>0</v>
      </c>
      <c r="K18" s="21">
        <f>K28+K38+'10730-05-06-4'!K18+'10730-05-06-4'!K28+'10730-05-06-4'!K38+'10730-05-06-5'!K18+'10730-05-06-5'!K28+'10730-05-06-5'!K38</f>
        <v>0</v>
      </c>
      <c r="L18" s="21">
        <f>L28+L38+'10730-05-06-4'!L18+'10730-05-06-4'!L28+'10730-05-06-4'!L38+'10730-05-06-5'!L18+'10730-05-06-5'!L28+'10730-05-06-5'!L38</f>
        <v>0</v>
      </c>
      <c r="M18" s="14">
        <f t="shared" si="5"/>
        <v>65</v>
      </c>
      <c r="N18" s="21">
        <f>N28+N38+'10730-05-06-4'!N18+'10730-05-06-4'!N28+'10730-05-06-4'!N38+'10730-05-06-5'!N18+'10730-05-06-5'!N28+'10730-05-06-5'!N38</f>
        <v>27</v>
      </c>
      <c r="O18" s="21">
        <f>O28+O38+'10730-05-06-4'!O18+'10730-05-06-4'!O28+'10730-05-06-4'!O38+'10730-05-06-5'!O18+'10730-05-06-5'!O28+'10730-05-06-5'!O38</f>
        <v>38</v>
      </c>
      <c r="P18" s="32">
        <f>P28+P38+'10730-05-06-4'!P18+'10730-05-06-4'!P28+'10730-05-06-4'!P38+'10730-05-06-5'!P18+'10730-05-06-5'!P28+'10730-05-06-5'!P38</f>
        <v>1085917</v>
      </c>
    </row>
    <row r="19" spans="1:16" s="37" customFormat="1" ht="18" customHeight="1">
      <c r="A19" s="96"/>
      <c r="B19" s="104"/>
      <c r="C19" s="104"/>
      <c r="D19" s="8" t="s">
        <v>8</v>
      </c>
      <c r="E19" s="14">
        <f t="shared" si="0"/>
        <v>38</v>
      </c>
      <c r="F19" s="14">
        <f t="shared" si="1"/>
        <v>26</v>
      </c>
      <c r="G19" s="14">
        <f t="shared" si="2"/>
        <v>12</v>
      </c>
      <c r="H19" s="21">
        <f t="shared" si="3"/>
        <v>1564523</v>
      </c>
      <c r="I19" s="21">
        <f t="shared" si="4"/>
        <v>0</v>
      </c>
      <c r="J19" s="21">
        <f>J29+J39+'10730-05-06-4'!J19+'10730-05-06-4'!J29+'10730-05-06-4'!J39+'10730-05-06-5'!J19+'10730-05-06-5'!J29+'10730-05-06-5'!J39</f>
        <v>0</v>
      </c>
      <c r="K19" s="21">
        <f>K29+K39+'10730-05-06-4'!K19+'10730-05-06-4'!K29+'10730-05-06-4'!K39+'10730-05-06-5'!K19+'10730-05-06-5'!K29+'10730-05-06-5'!K39</f>
        <v>0</v>
      </c>
      <c r="L19" s="21">
        <f>L29+L39+'10730-05-06-4'!L19+'10730-05-06-4'!L29+'10730-05-06-4'!L39+'10730-05-06-5'!L19+'10730-05-06-5'!L29+'10730-05-06-5'!L39</f>
        <v>0</v>
      </c>
      <c r="M19" s="14">
        <f t="shared" si="5"/>
        <v>38</v>
      </c>
      <c r="N19" s="21">
        <f>N29+N39+'10730-05-06-4'!N19+'10730-05-06-4'!N29+'10730-05-06-4'!N39+'10730-05-06-5'!N19+'10730-05-06-5'!N29+'10730-05-06-5'!N39</f>
        <v>26</v>
      </c>
      <c r="O19" s="21">
        <f>O29+O39+'10730-05-06-4'!O19+'10730-05-06-4'!O29+'10730-05-06-4'!O39+'10730-05-06-5'!O19+'10730-05-06-5'!O29+'10730-05-06-5'!O39</f>
        <v>12</v>
      </c>
      <c r="P19" s="32">
        <f>P29+P39+'10730-05-06-4'!P19+'10730-05-06-4'!P29+'10730-05-06-4'!P39+'10730-05-06-5'!P19+'10730-05-06-5'!P29+'10730-05-06-5'!P39</f>
        <v>1564523</v>
      </c>
    </row>
    <row r="20" spans="1:16" s="37" customFormat="1" ht="18" customHeight="1">
      <c r="A20" s="96"/>
      <c r="B20" s="105"/>
      <c r="C20" s="105"/>
      <c r="D20" s="8" t="s">
        <v>9</v>
      </c>
      <c r="E20" s="14">
        <f t="shared" si="0"/>
        <v>40</v>
      </c>
      <c r="F20" s="14">
        <f t="shared" si="1"/>
        <v>18</v>
      </c>
      <c r="G20" s="14">
        <f t="shared" si="2"/>
        <v>22</v>
      </c>
      <c r="H20" s="21">
        <f t="shared" si="3"/>
        <v>800884</v>
      </c>
      <c r="I20" s="21">
        <f t="shared" si="4"/>
        <v>29</v>
      </c>
      <c r="J20" s="21">
        <f>J30+J40+'10730-05-06-4'!J20+'10730-05-06-4'!J30+'10730-05-06-4'!J40+'10730-05-06-5'!J20+'10730-05-06-5'!J30+'10730-05-06-5'!J40</f>
        <v>13</v>
      </c>
      <c r="K20" s="21">
        <f>K30+K40+'10730-05-06-4'!K20+'10730-05-06-4'!K30+'10730-05-06-4'!K40+'10730-05-06-5'!K20+'10730-05-06-5'!K30+'10730-05-06-5'!K40</f>
        <v>16</v>
      </c>
      <c r="L20" s="21">
        <f>L30+L40+'10730-05-06-4'!L20+'10730-05-06-4'!L30+'10730-05-06-4'!L40+'10730-05-06-5'!L20+'10730-05-06-5'!L30+'10730-05-06-5'!L40</f>
        <v>419286</v>
      </c>
      <c r="M20" s="14">
        <f t="shared" si="5"/>
        <v>11</v>
      </c>
      <c r="N20" s="21">
        <f>N30+N40+'10730-05-06-4'!N20+'10730-05-06-4'!N30+'10730-05-06-4'!N40+'10730-05-06-5'!N20+'10730-05-06-5'!N30+'10730-05-06-5'!N40</f>
        <v>5</v>
      </c>
      <c r="O20" s="21">
        <f>O30+O40+'10730-05-06-4'!O20+'10730-05-06-4'!O30+'10730-05-06-4'!O40+'10730-05-06-5'!O20+'10730-05-06-5'!O30+'10730-05-06-5'!O40</f>
        <v>6</v>
      </c>
      <c r="P20" s="32">
        <f>P30+P40+'10730-05-06-4'!P20+'10730-05-06-4'!P30+'10730-05-06-4'!P40+'10730-05-06-5'!P20+'10730-05-06-5'!P30+'10730-05-06-5'!P40</f>
        <v>381598</v>
      </c>
    </row>
    <row r="21" spans="1:16" s="37" customFormat="1" ht="18" customHeight="1">
      <c r="A21" s="96"/>
      <c r="B21" s="118" t="s">
        <v>13</v>
      </c>
      <c r="C21" s="122" t="s">
        <v>17</v>
      </c>
      <c r="D21" s="123"/>
      <c r="E21" s="14">
        <f t="shared" si="0"/>
        <v>1293</v>
      </c>
      <c r="F21" s="14">
        <f t="shared" si="1"/>
        <v>892</v>
      </c>
      <c r="G21" s="14">
        <f t="shared" si="2"/>
        <v>401</v>
      </c>
      <c r="H21" s="21">
        <f t="shared" si="3"/>
        <v>76512632</v>
      </c>
      <c r="I21" s="21">
        <f t="shared" si="4"/>
        <v>19</v>
      </c>
      <c r="J21" s="21">
        <f>SUM(J22:J30)</f>
        <v>12</v>
      </c>
      <c r="K21" s="21">
        <f>SUM(K22:K30)</f>
        <v>7</v>
      </c>
      <c r="L21" s="21">
        <f>SUM(L22:L30)</f>
        <v>620760</v>
      </c>
      <c r="M21" s="14">
        <f t="shared" si="5"/>
        <v>1274</v>
      </c>
      <c r="N21" s="21">
        <f>SUM(N22:N30)</f>
        <v>880</v>
      </c>
      <c r="O21" s="21">
        <f>SUM(O22:O30)</f>
        <v>394</v>
      </c>
      <c r="P21" s="32">
        <f>SUM(P22:P30)</f>
        <v>75891872</v>
      </c>
    </row>
    <row r="22" spans="1:16" s="37" customFormat="1" ht="18" customHeight="1">
      <c r="A22" s="96"/>
      <c r="B22" s="119"/>
      <c r="C22" s="98" t="s">
        <v>18</v>
      </c>
      <c r="D22" s="8" t="s">
        <v>7</v>
      </c>
      <c r="E22" s="14">
        <f t="shared" si="0"/>
        <v>152</v>
      </c>
      <c r="F22" s="14">
        <f t="shared" si="1"/>
        <v>104</v>
      </c>
      <c r="G22" s="14">
        <f t="shared" si="2"/>
        <v>48</v>
      </c>
      <c r="H22" s="21">
        <f t="shared" si="3"/>
        <v>9319066</v>
      </c>
      <c r="I22" s="21">
        <f t="shared" si="4"/>
        <v>0</v>
      </c>
      <c r="J22" s="24">
        <v>0</v>
      </c>
      <c r="K22" s="24">
        <v>0</v>
      </c>
      <c r="L22" s="24">
        <v>0</v>
      </c>
      <c r="M22" s="14">
        <f t="shared" si="5"/>
        <v>152</v>
      </c>
      <c r="N22" s="26">
        <v>104</v>
      </c>
      <c r="O22" s="24">
        <v>48</v>
      </c>
      <c r="P22" s="26">
        <v>9319066</v>
      </c>
    </row>
    <row r="23" spans="1:16" s="37" customFormat="1" ht="18" customHeight="1">
      <c r="A23" s="96"/>
      <c r="B23" s="119"/>
      <c r="C23" s="99"/>
      <c r="D23" s="8" t="s">
        <v>8</v>
      </c>
      <c r="E23" s="14">
        <f t="shared" si="0"/>
        <v>514</v>
      </c>
      <c r="F23" s="14">
        <f t="shared" si="1"/>
        <v>375</v>
      </c>
      <c r="G23" s="14">
        <f t="shared" si="2"/>
        <v>139</v>
      </c>
      <c r="H23" s="21">
        <f t="shared" si="3"/>
        <v>31578659</v>
      </c>
      <c r="I23" s="21">
        <f t="shared" si="4"/>
        <v>2</v>
      </c>
      <c r="J23" s="24">
        <v>1</v>
      </c>
      <c r="K23" s="24">
        <v>1</v>
      </c>
      <c r="L23" s="24">
        <v>75600</v>
      </c>
      <c r="M23" s="14">
        <f t="shared" si="5"/>
        <v>512</v>
      </c>
      <c r="N23" s="26">
        <v>374</v>
      </c>
      <c r="O23" s="24">
        <v>138</v>
      </c>
      <c r="P23" s="26">
        <v>31503059</v>
      </c>
    </row>
    <row r="24" spans="1:16" s="37" customFormat="1" ht="18" customHeight="1">
      <c r="A24" s="96"/>
      <c r="B24" s="119"/>
      <c r="C24" s="100"/>
      <c r="D24" s="8" t="s">
        <v>9</v>
      </c>
      <c r="E24" s="14">
        <f t="shared" si="0"/>
        <v>317</v>
      </c>
      <c r="F24" s="14">
        <f t="shared" si="1"/>
        <v>206</v>
      </c>
      <c r="G24" s="14">
        <f t="shared" si="2"/>
        <v>111</v>
      </c>
      <c r="H24" s="21">
        <f t="shared" si="3"/>
        <v>19333893</v>
      </c>
      <c r="I24" s="21">
        <f t="shared" si="4"/>
        <v>7</v>
      </c>
      <c r="J24" s="24">
        <v>4</v>
      </c>
      <c r="K24" s="24">
        <v>3</v>
      </c>
      <c r="L24" s="24">
        <v>242760</v>
      </c>
      <c r="M24" s="14">
        <f t="shared" si="5"/>
        <v>310</v>
      </c>
      <c r="N24" s="26">
        <v>202</v>
      </c>
      <c r="O24" s="24">
        <v>108</v>
      </c>
      <c r="P24" s="26">
        <v>19091133</v>
      </c>
    </row>
    <row r="25" spans="1:16" s="37" customFormat="1" ht="18" customHeight="1">
      <c r="A25" s="96"/>
      <c r="B25" s="119"/>
      <c r="C25" s="103" t="s">
        <v>19</v>
      </c>
      <c r="D25" s="8" t="s">
        <v>7</v>
      </c>
      <c r="E25" s="14">
        <f t="shared" si="0"/>
        <v>42</v>
      </c>
      <c r="F25" s="14">
        <f t="shared" si="1"/>
        <v>23</v>
      </c>
      <c r="G25" s="14">
        <f t="shared" si="2"/>
        <v>19</v>
      </c>
      <c r="H25" s="21">
        <f t="shared" si="3"/>
        <v>2200200</v>
      </c>
      <c r="I25" s="21">
        <f t="shared" si="4"/>
        <v>0</v>
      </c>
      <c r="J25" s="24">
        <v>0</v>
      </c>
      <c r="K25" s="24">
        <v>0</v>
      </c>
      <c r="L25" s="24">
        <v>0</v>
      </c>
      <c r="M25" s="14">
        <f t="shared" si="5"/>
        <v>42</v>
      </c>
      <c r="N25" s="26">
        <v>23</v>
      </c>
      <c r="O25" s="24">
        <v>19</v>
      </c>
      <c r="P25" s="26">
        <v>2200200</v>
      </c>
    </row>
    <row r="26" spans="1:16" s="37" customFormat="1" ht="18" customHeight="1">
      <c r="A26" s="96"/>
      <c r="B26" s="119"/>
      <c r="C26" s="104"/>
      <c r="D26" s="8" t="s">
        <v>8</v>
      </c>
      <c r="E26" s="14">
        <f t="shared" si="0"/>
        <v>142</v>
      </c>
      <c r="F26" s="14">
        <f t="shared" si="1"/>
        <v>96</v>
      </c>
      <c r="G26" s="14">
        <f t="shared" si="2"/>
        <v>46</v>
      </c>
      <c r="H26" s="21">
        <f t="shared" si="3"/>
        <v>7827337</v>
      </c>
      <c r="I26" s="21">
        <f t="shared" si="4"/>
        <v>0</v>
      </c>
      <c r="J26" s="24">
        <v>0</v>
      </c>
      <c r="K26" s="24">
        <v>0</v>
      </c>
      <c r="L26" s="24">
        <v>0</v>
      </c>
      <c r="M26" s="14">
        <f t="shared" si="5"/>
        <v>142</v>
      </c>
      <c r="N26" s="26">
        <v>96</v>
      </c>
      <c r="O26" s="24">
        <v>46</v>
      </c>
      <c r="P26" s="26">
        <v>7827337</v>
      </c>
    </row>
    <row r="27" spans="1:16" s="37" customFormat="1" ht="18" customHeight="1">
      <c r="A27" s="96"/>
      <c r="B27" s="119"/>
      <c r="C27" s="105"/>
      <c r="D27" s="8" t="s">
        <v>9</v>
      </c>
      <c r="E27" s="14">
        <f t="shared" si="0"/>
        <v>95</v>
      </c>
      <c r="F27" s="14">
        <f t="shared" si="1"/>
        <v>65</v>
      </c>
      <c r="G27" s="14">
        <f t="shared" si="2"/>
        <v>30</v>
      </c>
      <c r="H27" s="21">
        <f t="shared" si="3"/>
        <v>4620660</v>
      </c>
      <c r="I27" s="21">
        <f t="shared" si="4"/>
        <v>10</v>
      </c>
      <c r="J27" s="24">
        <v>7</v>
      </c>
      <c r="K27" s="24">
        <v>3</v>
      </c>
      <c r="L27" s="24">
        <v>302400</v>
      </c>
      <c r="M27" s="14">
        <f t="shared" si="5"/>
        <v>85</v>
      </c>
      <c r="N27" s="26">
        <v>58</v>
      </c>
      <c r="O27" s="24">
        <v>27</v>
      </c>
      <c r="P27" s="26">
        <v>4318260</v>
      </c>
    </row>
    <row r="28" spans="1:16" s="37" customFormat="1" ht="18" customHeight="1">
      <c r="A28" s="96"/>
      <c r="B28" s="119"/>
      <c r="C28" s="103" t="s">
        <v>20</v>
      </c>
      <c r="D28" s="8" t="s">
        <v>7</v>
      </c>
      <c r="E28" s="14">
        <f t="shared" si="0"/>
        <v>5</v>
      </c>
      <c r="F28" s="14">
        <f t="shared" si="1"/>
        <v>2</v>
      </c>
      <c r="G28" s="14">
        <f t="shared" si="2"/>
        <v>3</v>
      </c>
      <c r="H28" s="21">
        <f t="shared" si="3"/>
        <v>271650</v>
      </c>
      <c r="I28" s="21">
        <f t="shared" si="4"/>
        <v>0</v>
      </c>
      <c r="J28" s="24">
        <v>0</v>
      </c>
      <c r="K28" s="24">
        <v>0</v>
      </c>
      <c r="L28" s="24">
        <v>0</v>
      </c>
      <c r="M28" s="14">
        <f t="shared" si="5"/>
        <v>5</v>
      </c>
      <c r="N28" s="26">
        <v>2</v>
      </c>
      <c r="O28" s="24">
        <v>3</v>
      </c>
      <c r="P28" s="26">
        <v>271650</v>
      </c>
    </row>
    <row r="29" spans="1:16" s="37" customFormat="1" ht="18" customHeight="1">
      <c r="A29" s="96"/>
      <c r="B29" s="119"/>
      <c r="C29" s="104"/>
      <c r="D29" s="8" t="s">
        <v>8</v>
      </c>
      <c r="E29" s="14">
        <f t="shared" si="0"/>
        <v>21</v>
      </c>
      <c r="F29" s="14">
        <f t="shared" si="1"/>
        <v>18</v>
      </c>
      <c r="G29" s="14">
        <f t="shared" si="2"/>
        <v>3</v>
      </c>
      <c r="H29" s="21">
        <f t="shared" si="3"/>
        <v>1114967</v>
      </c>
      <c r="I29" s="21">
        <f t="shared" si="4"/>
        <v>0</v>
      </c>
      <c r="J29" s="24">
        <v>0</v>
      </c>
      <c r="K29" s="24">
        <v>0</v>
      </c>
      <c r="L29" s="24">
        <v>0</v>
      </c>
      <c r="M29" s="14">
        <f t="shared" si="5"/>
        <v>21</v>
      </c>
      <c r="N29" s="26">
        <v>18</v>
      </c>
      <c r="O29" s="24">
        <v>3</v>
      </c>
      <c r="P29" s="26">
        <v>1114967</v>
      </c>
    </row>
    <row r="30" spans="1:16" s="37" customFormat="1" ht="18" customHeight="1">
      <c r="A30" s="96"/>
      <c r="B30" s="120"/>
      <c r="C30" s="105"/>
      <c r="D30" s="8" t="s">
        <v>9</v>
      </c>
      <c r="E30" s="14">
        <f t="shared" si="0"/>
        <v>5</v>
      </c>
      <c r="F30" s="14">
        <f t="shared" si="1"/>
        <v>3</v>
      </c>
      <c r="G30" s="14">
        <f t="shared" si="2"/>
        <v>2</v>
      </c>
      <c r="H30" s="21">
        <f t="shared" si="3"/>
        <v>246200</v>
      </c>
      <c r="I30" s="21">
        <f t="shared" si="4"/>
        <v>0</v>
      </c>
      <c r="J30" s="24">
        <v>0</v>
      </c>
      <c r="K30" s="24">
        <v>0</v>
      </c>
      <c r="L30" s="24">
        <v>0</v>
      </c>
      <c r="M30" s="14">
        <f t="shared" si="5"/>
        <v>5</v>
      </c>
      <c r="N30" s="26">
        <v>3</v>
      </c>
      <c r="O30" s="24">
        <v>2</v>
      </c>
      <c r="P30" s="26">
        <v>246200</v>
      </c>
    </row>
    <row r="31" spans="1:16" s="37" customFormat="1" ht="18" customHeight="1">
      <c r="A31" s="96"/>
      <c r="B31" s="119" t="s">
        <v>44</v>
      </c>
      <c r="C31" s="85" t="s">
        <v>17</v>
      </c>
      <c r="D31" s="86"/>
      <c r="E31" s="14">
        <f t="shared" si="0"/>
        <v>1869</v>
      </c>
      <c r="F31" s="14">
        <f t="shared" si="1"/>
        <v>982</v>
      </c>
      <c r="G31" s="14">
        <f t="shared" si="2"/>
        <v>887</v>
      </c>
      <c r="H31" s="21">
        <f t="shared" si="3"/>
        <v>82666613</v>
      </c>
      <c r="I31" s="21">
        <f t="shared" si="4"/>
        <v>118</v>
      </c>
      <c r="J31" s="21">
        <f>SUM(J32:J40)</f>
        <v>67</v>
      </c>
      <c r="K31" s="21">
        <f>SUM(K32:K40)</f>
        <v>51</v>
      </c>
      <c r="L31" s="21">
        <f>SUM(L32:L40)</f>
        <v>3139529</v>
      </c>
      <c r="M31" s="14">
        <f t="shared" si="5"/>
        <v>1751</v>
      </c>
      <c r="N31" s="21">
        <f>SUM(N32:N40)</f>
        <v>915</v>
      </c>
      <c r="O31" s="21">
        <f>SUM(O32:O40)</f>
        <v>836</v>
      </c>
      <c r="P31" s="33">
        <f>SUM(P32:P40)</f>
        <v>79527084</v>
      </c>
    </row>
    <row r="32" spans="1:16" s="37" customFormat="1" ht="18" customHeight="1">
      <c r="A32" s="96"/>
      <c r="B32" s="119"/>
      <c r="C32" s="98" t="s">
        <v>18</v>
      </c>
      <c r="D32" s="8" t="s">
        <v>7</v>
      </c>
      <c r="E32" s="14">
        <f t="shared" si="0"/>
        <v>593</v>
      </c>
      <c r="F32" s="14">
        <f t="shared" si="1"/>
        <v>234</v>
      </c>
      <c r="G32" s="14">
        <f t="shared" si="2"/>
        <v>359</v>
      </c>
      <c r="H32" s="21">
        <f t="shared" si="3"/>
        <v>25350934</v>
      </c>
      <c r="I32" s="21">
        <f t="shared" si="4"/>
        <v>0</v>
      </c>
      <c r="J32" s="24">
        <v>0</v>
      </c>
      <c r="K32" s="24">
        <v>0</v>
      </c>
      <c r="L32" s="24">
        <v>0</v>
      </c>
      <c r="M32" s="14">
        <f t="shared" si="5"/>
        <v>593</v>
      </c>
      <c r="N32" s="26">
        <v>234</v>
      </c>
      <c r="O32" s="24">
        <v>359</v>
      </c>
      <c r="P32" s="26">
        <v>25350934</v>
      </c>
    </row>
    <row r="33" spans="1:16" s="37" customFormat="1" ht="18" customHeight="1">
      <c r="A33" s="96"/>
      <c r="B33" s="119"/>
      <c r="C33" s="99"/>
      <c r="D33" s="8" t="s">
        <v>8</v>
      </c>
      <c r="E33" s="14">
        <f t="shared" si="0"/>
        <v>452</v>
      </c>
      <c r="F33" s="14">
        <f t="shared" si="1"/>
        <v>288</v>
      </c>
      <c r="G33" s="14">
        <f t="shared" si="2"/>
        <v>164</v>
      </c>
      <c r="H33" s="21">
        <f t="shared" si="3"/>
        <v>23230951</v>
      </c>
      <c r="I33" s="21">
        <f t="shared" si="4"/>
        <v>2</v>
      </c>
      <c r="J33" s="24">
        <v>1</v>
      </c>
      <c r="K33" s="24">
        <v>1</v>
      </c>
      <c r="L33" s="24">
        <v>64260</v>
      </c>
      <c r="M33" s="14">
        <f t="shared" si="5"/>
        <v>450</v>
      </c>
      <c r="N33" s="26">
        <v>287</v>
      </c>
      <c r="O33" s="24">
        <v>163</v>
      </c>
      <c r="P33" s="26">
        <v>23166691</v>
      </c>
    </row>
    <row r="34" spans="1:16" s="37" customFormat="1" ht="18" customHeight="1">
      <c r="A34" s="96"/>
      <c r="B34" s="119"/>
      <c r="C34" s="100"/>
      <c r="D34" s="8" t="s">
        <v>9</v>
      </c>
      <c r="E34" s="14">
        <f t="shared" si="0"/>
        <v>448</v>
      </c>
      <c r="F34" s="14">
        <f t="shared" si="1"/>
        <v>265</v>
      </c>
      <c r="G34" s="14">
        <f t="shared" si="2"/>
        <v>183</v>
      </c>
      <c r="H34" s="21">
        <f t="shared" si="3"/>
        <v>22686630</v>
      </c>
      <c r="I34" s="21">
        <f t="shared" si="4"/>
        <v>49</v>
      </c>
      <c r="J34" s="24">
        <v>32</v>
      </c>
      <c r="K34" s="24">
        <v>17</v>
      </c>
      <c r="L34" s="24">
        <v>1549737</v>
      </c>
      <c r="M34" s="14">
        <f t="shared" si="5"/>
        <v>399</v>
      </c>
      <c r="N34" s="26">
        <v>233</v>
      </c>
      <c r="O34" s="24">
        <v>166</v>
      </c>
      <c r="P34" s="26">
        <v>21136893</v>
      </c>
    </row>
    <row r="35" spans="1:16" s="37" customFormat="1" ht="18" customHeight="1">
      <c r="A35" s="96"/>
      <c r="B35" s="119"/>
      <c r="C35" s="103" t="s">
        <v>19</v>
      </c>
      <c r="D35" s="8" t="s">
        <v>7</v>
      </c>
      <c r="E35" s="14">
        <f t="shared" si="0"/>
        <v>135</v>
      </c>
      <c r="F35" s="14">
        <f t="shared" si="1"/>
        <v>55</v>
      </c>
      <c r="G35" s="14">
        <f t="shared" si="2"/>
        <v>80</v>
      </c>
      <c r="H35" s="21">
        <f t="shared" si="3"/>
        <v>3873253</v>
      </c>
      <c r="I35" s="21">
        <f t="shared" si="4"/>
        <v>1</v>
      </c>
      <c r="J35" s="24">
        <v>0</v>
      </c>
      <c r="K35" s="24">
        <v>1</v>
      </c>
      <c r="L35" s="24">
        <v>25704</v>
      </c>
      <c r="M35" s="14">
        <f t="shared" si="5"/>
        <v>134</v>
      </c>
      <c r="N35" s="26">
        <v>55</v>
      </c>
      <c r="O35" s="24">
        <v>79</v>
      </c>
      <c r="P35" s="26">
        <v>3847549</v>
      </c>
    </row>
    <row r="36" spans="1:16" s="37" customFormat="1" ht="18" customHeight="1">
      <c r="A36" s="96"/>
      <c r="B36" s="119"/>
      <c r="C36" s="104"/>
      <c r="D36" s="8" t="s">
        <v>8</v>
      </c>
      <c r="E36" s="14">
        <f t="shared" si="0"/>
        <v>93</v>
      </c>
      <c r="F36" s="14">
        <f t="shared" si="1"/>
        <v>60</v>
      </c>
      <c r="G36" s="14">
        <f t="shared" si="2"/>
        <v>33</v>
      </c>
      <c r="H36" s="21">
        <f t="shared" si="3"/>
        <v>3354254</v>
      </c>
      <c r="I36" s="21">
        <f t="shared" si="4"/>
        <v>5</v>
      </c>
      <c r="J36" s="24">
        <v>3</v>
      </c>
      <c r="K36" s="24">
        <v>2</v>
      </c>
      <c r="L36" s="24">
        <v>128520</v>
      </c>
      <c r="M36" s="14">
        <f t="shared" si="5"/>
        <v>88</v>
      </c>
      <c r="N36" s="26">
        <v>57</v>
      </c>
      <c r="O36" s="24">
        <v>31</v>
      </c>
      <c r="P36" s="26">
        <v>3225734</v>
      </c>
    </row>
    <row r="37" spans="1:16" s="37" customFormat="1" ht="18" customHeight="1">
      <c r="A37" s="96"/>
      <c r="B37" s="119"/>
      <c r="C37" s="105"/>
      <c r="D37" s="8" t="s">
        <v>9</v>
      </c>
      <c r="E37" s="14">
        <f t="shared" si="0"/>
        <v>92</v>
      </c>
      <c r="F37" s="14">
        <f t="shared" si="1"/>
        <v>56</v>
      </c>
      <c r="G37" s="14">
        <f t="shared" si="2"/>
        <v>36</v>
      </c>
      <c r="H37" s="21">
        <f t="shared" si="3"/>
        <v>3196751</v>
      </c>
      <c r="I37" s="21">
        <f t="shared" si="4"/>
        <v>42</v>
      </c>
      <c r="J37" s="24">
        <v>22</v>
      </c>
      <c r="K37" s="24">
        <v>20</v>
      </c>
      <c r="L37" s="24">
        <v>1079282</v>
      </c>
      <c r="M37" s="14">
        <f t="shared" si="5"/>
        <v>50</v>
      </c>
      <c r="N37" s="26">
        <v>34</v>
      </c>
      <c r="O37" s="24">
        <v>16</v>
      </c>
      <c r="P37" s="26">
        <v>2117469</v>
      </c>
    </row>
    <row r="38" spans="1:16" s="37" customFormat="1" ht="18" customHeight="1">
      <c r="A38" s="96"/>
      <c r="B38" s="119"/>
      <c r="C38" s="103" t="s">
        <v>20</v>
      </c>
      <c r="D38" s="8" t="s">
        <v>7</v>
      </c>
      <c r="E38" s="14">
        <f t="shared" si="0"/>
        <v>23</v>
      </c>
      <c r="F38" s="14">
        <f t="shared" si="1"/>
        <v>12</v>
      </c>
      <c r="G38" s="14">
        <f t="shared" si="2"/>
        <v>11</v>
      </c>
      <c r="H38" s="21">
        <f t="shared" si="3"/>
        <v>323955</v>
      </c>
      <c r="I38" s="21">
        <f t="shared" si="4"/>
        <v>0</v>
      </c>
      <c r="J38" s="24">
        <v>0</v>
      </c>
      <c r="K38" s="24">
        <v>0</v>
      </c>
      <c r="L38" s="24">
        <v>0</v>
      </c>
      <c r="M38" s="14">
        <f t="shared" si="5"/>
        <v>23</v>
      </c>
      <c r="N38" s="26">
        <v>12</v>
      </c>
      <c r="O38" s="24">
        <v>11</v>
      </c>
      <c r="P38" s="26">
        <v>323955</v>
      </c>
    </row>
    <row r="39" spans="1:16" s="37" customFormat="1" ht="18" customHeight="1">
      <c r="A39" s="96"/>
      <c r="B39" s="119"/>
      <c r="C39" s="104"/>
      <c r="D39" s="8" t="s">
        <v>8</v>
      </c>
      <c r="E39" s="14">
        <f t="shared" si="0"/>
        <v>10</v>
      </c>
      <c r="F39" s="14">
        <f t="shared" si="1"/>
        <v>3</v>
      </c>
      <c r="G39" s="14">
        <f t="shared" si="2"/>
        <v>7</v>
      </c>
      <c r="H39" s="21">
        <f t="shared" si="3"/>
        <v>271286</v>
      </c>
      <c r="I39" s="21">
        <f t="shared" si="4"/>
        <v>0</v>
      </c>
      <c r="J39" s="24">
        <v>0</v>
      </c>
      <c r="K39" s="24">
        <v>0</v>
      </c>
      <c r="L39" s="24">
        <v>0</v>
      </c>
      <c r="M39" s="14">
        <f t="shared" si="5"/>
        <v>10</v>
      </c>
      <c r="N39" s="26">
        <v>3</v>
      </c>
      <c r="O39" s="24">
        <v>7</v>
      </c>
      <c r="P39" s="26">
        <v>271286</v>
      </c>
    </row>
    <row r="40" spans="1:16" ht="18" customHeight="1">
      <c r="A40" s="97"/>
      <c r="B40" s="121"/>
      <c r="C40" s="124"/>
      <c r="D40" s="9" t="s">
        <v>9</v>
      </c>
      <c r="E40" s="20">
        <f t="shared" si="0"/>
        <v>23</v>
      </c>
      <c r="F40" s="20">
        <f t="shared" si="1"/>
        <v>9</v>
      </c>
      <c r="G40" s="20">
        <f t="shared" si="2"/>
        <v>14</v>
      </c>
      <c r="H40" s="22">
        <f t="shared" si="3"/>
        <v>378599</v>
      </c>
      <c r="I40" s="22">
        <f t="shared" si="4"/>
        <v>19</v>
      </c>
      <c r="J40" s="25">
        <v>9</v>
      </c>
      <c r="K40" s="25">
        <v>10</v>
      </c>
      <c r="L40" s="25">
        <v>292026</v>
      </c>
      <c r="M40" s="20">
        <f t="shared" si="5"/>
        <v>4</v>
      </c>
      <c r="N40" s="25">
        <v>0</v>
      </c>
      <c r="O40" s="25">
        <v>4</v>
      </c>
      <c r="P40" s="34">
        <v>86573</v>
      </c>
    </row>
    <row r="41" spans="1:16" ht="18" customHeight="1">
      <c r="A41" s="3"/>
      <c r="B41" s="3"/>
      <c r="C41" s="3"/>
      <c r="D41" s="3"/>
      <c r="E41" s="16"/>
      <c r="F41" s="16"/>
      <c r="G41" s="16"/>
      <c r="H41" s="16"/>
      <c r="I41" s="16"/>
      <c r="J41" s="16"/>
      <c r="K41" s="16"/>
      <c r="L41" s="16"/>
      <c r="M41" s="16"/>
      <c r="N41" s="16"/>
      <c r="O41" s="16"/>
      <c r="P41" s="16"/>
    </row>
  </sheetData>
  <mergeCells count="32">
    <mergeCell ref="O3:P3"/>
    <mergeCell ref="O4:P4"/>
    <mergeCell ref="A6:O6"/>
    <mergeCell ref="A11:A40"/>
    <mergeCell ref="B11:B20"/>
    <mergeCell ref="C11:D11"/>
    <mergeCell ref="C12:C14"/>
    <mergeCell ref="C15:C17"/>
    <mergeCell ref="C18:C20"/>
    <mergeCell ref="B21:B30"/>
    <mergeCell ref="C21:D21"/>
    <mergeCell ref="C22:C24"/>
    <mergeCell ref="C25:C27"/>
    <mergeCell ref="C28:C30"/>
    <mergeCell ref="B31:B40"/>
    <mergeCell ref="C31:D31"/>
    <mergeCell ref="C32:C34"/>
    <mergeCell ref="C35:C37"/>
    <mergeCell ref="C38:C40"/>
    <mergeCell ref="A5:P5"/>
    <mergeCell ref="A7:C10"/>
    <mergeCell ref="D7:D10"/>
    <mergeCell ref="E7:P7"/>
    <mergeCell ref="E8:H8"/>
    <mergeCell ref="I8:L8"/>
    <mergeCell ref="M8:P8"/>
    <mergeCell ref="E9:G9"/>
    <mergeCell ref="H9:H10"/>
    <mergeCell ref="I9:K9"/>
    <mergeCell ref="L9:L10"/>
    <mergeCell ref="M9:O9"/>
    <mergeCell ref="P9:P10"/>
  </mergeCells>
  <phoneticPr fontId="7" type="noConversion"/>
  <pageMargins left="0.74803149606299202" right="0.74803149606299202" top="0.59055118110236204" bottom="0.59055118110236204" header="0.31496062992126" footer="0.31496062992126"/>
  <pageSetup paperSize="8" fitToWidth="0" fitToHeight="0" orientation="landscape"/>
</worksheet>
</file>

<file path=xl/worksheets/sheet4.xml><?xml version="1.0" encoding="utf-8"?>
<worksheet xmlns="http://schemas.openxmlformats.org/spreadsheetml/2006/main" xmlns:r="http://schemas.openxmlformats.org/officeDocument/2006/relationships">
  <dimension ref="A1:P72"/>
  <sheetViews>
    <sheetView topLeftCell="A36" zoomScale="75" workbookViewId="0">
      <selection activeCell="A42" sqref="A42:XFD72"/>
    </sheetView>
  </sheetViews>
  <sheetFormatPr defaultColWidth="9.33203125" defaultRowHeight="14.4"/>
  <cols>
    <col min="1" max="1" width="10.88671875" style="35" customWidth="1"/>
    <col min="2" max="3" width="14.33203125" style="35" customWidth="1"/>
    <col min="4" max="4" width="23.33203125" style="35" customWidth="1"/>
    <col min="5" max="7" width="12.109375" style="35" customWidth="1"/>
    <col min="8" max="8" width="20.88671875" style="35" customWidth="1"/>
    <col min="9" max="11" width="12.109375" customWidth="1"/>
    <col min="12" max="12" width="20.88671875" customWidth="1"/>
    <col min="13" max="15" width="12.109375" customWidth="1"/>
    <col min="16" max="16" width="20.88671875" customWidth="1"/>
  </cols>
  <sheetData>
    <row r="1" spans="1:16" s="1" customFormat="1" ht="31.5" hidden="1" customHeight="1">
      <c r="A1" s="1" t="s">
        <v>0</v>
      </c>
      <c r="B1" s="1" t="s">
        <v>11</v>
      </c>
      <c r="C1" s="1" t="s">
        <v>15</v>
      </c>
      <c r="D1" s="1" t="s">
        <v>16</v>
      </c>
      <c r="E1" s="10" t="s">
        <v>22</v>
      </c>
      <c r="F1" s="17" t="s">
        <v>49</v>
      </c>
      <c r="G1" s="1" t="s">
        <v>27</v>
      </c>
    </row>
    <row r="2" spans="1:16" s="1" customFormat="1" ht="28.5" hidden="1" customHeight="1">
      <c r="A2" s="2"/>
      <c r="B2" s="2"/>
      <c r="C2" s="2"/>
      <c r="D2" s="2"/>
      <c r="E2" s="2"/>
      <c r="F2" s="2"/>
      <c r="G2" s="2"/>
    </row>
    <row r="3" spans="1:16" s="35" customFormat="1" ht="18" customHeight="1">
      <c r="A3" s="38" t="s">
        <v>36</v>
      </c>
      <c r="B3" s="39"/>
      <c r="C3" s="39"/>
      <c r="D3" s="39"/>
      <c r="E3" s="39"/>
      <c r="F3" s="39"/>
      <c r="G3" s="39"/>
      <c r="H3" s="42"/>
      <c r="I3" s="42"/>
      <c r="J3" s="42"/>
      <c r="K3" s="42"/>
      <c r="L3" s="42"/>
      <c r="N3" s="46" t="s">
        <v>31</v>
      </c>
      <c r="O3" s="126" t="s">
        <v>34</v>
      </c>
      <c r="P3" s="127"/>
    </row>
    <row r="4" spans="1:16" s="35" customFormat="1" ht="18" customHeight="1">
      <c r="A4" s="38" t="s">
        <v>37</v>
      </c>
      <c r="B4" s="40" t="s">
        <v>16</v>
      </c>
      <c r="C4" s="41"/>
      <c r="D4" s="41"/>
      <c r="E4" s="41"/>
      <c r="F4" s="41"/>
      <c r="G4" s="41"/>
      <c r="H4" s="43"/>
      <c r="I4" s="43"/>
      <c r="J4" s="43"/>
      <c r="K4" s="44"/>
      <c r="L4" s="44"/>
      <c r="M4" s="45"/>
      <c r="N4" s="46" t="s">
        <v>42</v>
      </c>
      <c r="O4" s="126" t="s">
        <v>22</v>
      </c>
      <c r="P4" s="127"/>
    </row>
    <row r="5" spans="1:16" ht="36" customHeight="1">
      <c r="A5" s="125" t="str">
        <f>F1</f>
        <v>臺中市身心障礙者日間照顧及住宿式照顧補助(續3)</v>
      </c>
      <c r="B5" s="125"/>
      <c r="C5" s="125"/>
      <c r="D5" s="125"/>
      <c r="E5" s="125"/>
      <c r="F5" s="125"/>
      <c r="G5" s="125"/>
      <c r="H5" s="125"/>
      <c r="I5" s="125"/>
      <c r="J5" s="125"/>
      <c r="K5" s="125"/>
      <c r="L5" s="125"/>
      <c r="M5" s="125"/>
      <c r="N5" s="125"/>
      <c r="O5" s="125"/>
      <c r="P5" s="125"/>
    </row>
    <row r="6" spans="1:16" ht="18" customHeight="1">
      <c r="A6" s="77" t="s">
        <v>4</v>
      </c>
      <c r="B6" s="78"/>
      <c r="C6" s="78"/>
      <c r="D6" s="78"/>
      <c r="E6" s="78"/>
      <c r="F6" s="78"/>
      <c r="G6" s="78"/>
      <c r="H6" s="78"/>
      <c r="I6" s="78"/>
      <c r="J6" s="78"/>
      <c r="K6" s="78"/>
      <c r="L6" s="78"/>
      <c r="M6" s="78"/>
      <c r="N6" s="78"/>
      <c r="O6" s="78"/>
      <c r="P6" s="27" t="s">
        <v>35</v>
      </c>
    </row>
    <row r="7" spans="1:16" s="36" customFormat="1" ht="18" customHeight="1">
      <c r="A7" s="110" t="s">
        <v>5</v>
      </c>
      <c r="B7" s="110"/>
      <c r="C7" s="110"/>
      <c r="D7" s="114" t="s">
        <v>21</v>
      </c>
      <c r="E7" s="89" t="s">
        <v>23</v>
      </c>
      <c r="F7" s="90"/>
      <c r="G7" s="90"/>
      <c r="H7" s="90"/>
      <c r="I7" s="90"/>
      <c r="J7" s="90"/>
      <c r="K7" s="90"/>
      <c r="L7" s="90"/>
      <c r="M7" s="90"/>
      <c r="N7" s="90"/>
      <c r="O7" s="90"/>
      <c r="P7" s="90"/>
    </row>
    <row r="8" spans="1:16" s="36" customFormat="1" ht="18" customHeight="1">
      <c r="A8" s="111"/>
      <c r="B8" s="111"/>
      <c r="C8" s="111"/>
      <c r="D8" s="115"/>
      <c r="E8" s="101" t="s">
        <v>24</v>
      </c>
      <c r="F8" s="102"/>
      <c r="G8" s="102"/>
      <c r="H8" s="102"/>
      <c r="I8" s="102" t="s">
        <v>30</v>
      </c>
      <c r="J8" s="102"/>
      <c r="K8" s="102"/>
      <c r="L8" s="102"/>
      <c r="M8" s="102" t="s">
        <v>33</v>
      </c>
      <c r="N8" s="102"/>
      <c r="O8" s="102"/>
      <c r="P8" s="108"/>
    </row>
    <row r="9" spans="1:16" s="36" customFormat="1" ht="18" customHeight="1">
      <c r="A9" s="111"/>
      <c r="B9" s="111"/>
      <c r="C9" s="111"/>
      <c r="D9" s="115"/>
      <c r="E9" s="92" t="s">
        <v>25</v>
      </c>
      <c r="F9" s="87"/>
      <c r="G9" s="87"/>
      <c r="H9" s="87" t="s">
        <v>29</v>
      </c>
      <c r="I9" s="91" t="s">
        <v>25</v>
      </c>
      <c r="J9" s="87"/>
      <c r="K9" s="87"/>
      <c r="L9" s="87" t="s">
        <v>29</v>
      </c>
      <c r="M9" s="91" t="s">
        <v>25</v>
      </c>
      <c r="N9" s="87"/>
      <c r="O9" s="87"/>
      <c r="P9" s="106" t="s">
        <v>29</v>
      </c>
    </row>
    <row r="10" spans="1:16" s="36" customFormat="1" ht="18" customHeight="1">
      <c r="A10" s="112"/>
      <c r="B10" s="112"/>
      <c r="C10" s="112"/>
      <c r="D10" s="116"/>
      <c r="E10" s="11" t="s">
        <v>12</v>
      </c>
      <c r="F10" s="19" t="s">
        <v>26</v>
      </c>
      <c r="G10" s="19" t="s">
        <v>28</v>
      </c>
      <c r="H10" s="88"/>
      <c r="I10" s="23" t="s">
        <v>12</v>
      </c>
      <c r="J10" s="19" t="s">
        <v>26</v>
      </c>
      <c r="K10" s="19" t="s">
        <v>28</v>
      </c>
      <c r="L10" s="88"/>
      <c r="M10" s="23" t="s">
        <v>12</v>
      </c>
      <c r="N10" s="19" t="s">
        <v>26</v>
      </c>
      <c r="O10" s="19" t="s">
        <v>28</v>
      </c>
      <c r="P10" s="107"/>
    </row>
    <row r="11" spans="1:16" s="37" customFormat="1" ht="18" customHeight="1">
      <c r="A11" s="95" t="s">
        <v>43</v>
      </c>
      <c r="B11" s="128" t="s">
        <v>46</v>
      </c>
      <c r="C11" s="122" t="s">
        <v>17</v>
      </c>
      <c r="D11" s="123"/>
      <c r="E11" s="14">
        <f t="shared" ref="E11:E40" si="0">F11+G11</f>
        <v>724</v>
      </c>
      <c r="F11" s="14">
        <f t="shared" ref="F11:F40" si="1">J11+N11</f>
        <v>338</v>
      </c>
      <c r="G11" s="14">
        <f t="shared" ref="G11:G40" si="2">K11+O11</f>
        <v>386</v>
      </c>
      <c r="H11" s="21">
        <f t="shared" ref="H11:H40" si="3">L11+P11</f>
        <v>28335381</v>
      </c>
      <c r="I11" s="21">
        <f>SUM(I12:I20)</f>
        <v>23</v>
      </c>
      <c r="J11" s="21">
        <f>SUM(J12:J20)</f>
        <v>13</v>
      </c>
      <c r="K11" s="21">
        <f>SUM(K12:K20)</f>
        <v>10</v>
      </c>
      <c r="L11" s="21">
        <f>SUM(L12:L20)</f>
        <v>644456</v>
      </c>
      <c r="M11" s="14">
        <f t="shared" ref="M11:M40" si="4">N11+O11</f>
        <v>701</v>
      </c>
      <c r="N11" s="21">
        <f>SUM(N12:N20)</f>
        <v>325</v>
      </c>
      <c r="O11" s="21">
        <f>SUM(O12:O20)</f>
        <v>376</v>
      </c>
      <c r="P11" s="32">
        <f>SUM(P12:P20)</f>
        <v>27690925</v>
      </c>
    </row>
    <row r="12" spans="1:16" s="37" customFormat="1" ht="18" customHeight="1">
      <c r="A12" s="96"/>
      <c r="B12" s="99"/>
      <c r="C12" s="98" t="s">
        <v>18</v>
      </c>
      <c r="D12" s="8" t="s">
        <v>7</v>
      </c>
      <c r="E12" s="14">
        <f t="shared" si="0"/>
        <v>398</v>
      </c>
      <c r="F12" s="14">
        <f t="shared" si="1"/>
        <v>154</v>
      </c>
      <c r="G12" s="14">
        <f t="shared" si="2"/>
        <v>244</v>
      </c>
      <c r="H12" s="21">
        <f t="shared" si="3"/>
        <v>15742889</v>
      </c>
      <c r="I12" s="21">
        <f t="shared" ref="I12:I40" si="5">J12+K12</f>
        <v>0</v>
      </c>
      <c r="J12" s="24">
        <v>0</v>
      </c>
      <c r="K12" s="24">
        <v>0</v>
      </c>
      <c r="L12" s="24">
        <v>0</v>
      </c>
      <c r="M12" s="14">
        <f t="shared" si="4"/>
        <v>398</v>
      </c>
      <c r="N12" s="26">
        <v>154</v>
      </c>
      <c r="O12" s="24">
        <v>244</v>
      </c>
      <c r="P12" s="26">
        <v>15742889</v>
      </c>
    </row>
    <row r="13" spans="1:16" s="37" customFormat="1" ht="18" customHeight="1">
      <c r="A13" s="96"/>
      <c r="B13" s="99"/>
      <c r="C13" s="99"/>
      <c r="D13" s="8" t="s">
        <v>8</v>
      </c>
      <c r="E13" s="14">
        <f t="shared" si="0"/>
        <v>103</v>
      </c>
      <c r="F13" s="14">
        <f t="shared" si="1"/>
        <v>65</v>
      </c>
      <c r="G13" s="14">
        <f t="shared" si="2"/>
        <v>38</v>
      </c>
      <c r="H13" s="21">
        <f t="shared" si="3"/>
        <v>5245299</v>
      </c>
      <c r="I13" s="21">
        <f t="shared" si="5"/>
        <v>0</v>
      </c>
      <c r="J13" s="24">
        <v>0</v>
      </c>
      <c r="K13" s="24">
        <v>0</v>
      </c>
      <c r="L13" s="24">
        <v>10710</v>
      </c>
      <c r="M13" s="14">
        <f t="shared" si="4"/>
        <v>103</v>
      </c>
      <c r="N13" s="26">
        <v>65</v>
      </c>
      <c r="O13" s="24">
        <v>38</v>
      </c>
      <c r="P13" s="26">
        <v>5234589</v>
      </c>
    </row>
    <row r="14" spans="1:16" s="37" customFormat="1" ht="18" customHeight="1">
      <c r="A14" s="96"/>
      <c r="B14" s="99"/>
      <c r="C14" s="100"/>
      <c r="D14" s="8" t="s">
        <v>9</v>
      </c>
      <c r="E14" s="14">
        <f t="shared" si="0"/>
        <v>75</v>
      </c>
      <c r="F14" s="14">
        <f t="shared" si="1"/>
        <v>46</v>
      </c>
      <c r="G14" s="14">
        <f t="shared" si="2"/>
        <v>29</v>
      </c>
      <c r="H14" s="21">
        <f t="shared" si="3"/>
        <v>3703773</v>
      </c>
      <c r="I14" s="21">
        <f t="shared" si="5"/>
        <v>12</v>
      </c>
      <c r="J14" s="24">
        <v>5</v>
      </c>
      <c r="K14" s="24">
        <v>7</v>
      </c>
      <c r="L14" s="24">
        <v>389844</v>
      </c>
      <c r="M14" s="14">
        <f t="shared" si="4"/>
        <v>63</v>
      </c>
      <c r="N14" s="26">
        <v>41</v>
      </c>
      <c r="O14" s="24">
        <v>22</v>
      </c>
      <c r="P14" s="26">
        <v>3313929</v>
      </c>
    </row>
    <row r="15" spans="1:16" s="37" customFormat="1" ht="18" customHeight="1">
      <c r="A15" s="96"/>
      <c r="B15" s="99"/>
      <c r="C15" s="103" t="s">
        <v>19</v>
      </c>
      <c r="D15" s="8" t="s">
        <v>7</v>
      </c>
      <c r="E15" s="14">
        <f t="shared" si="0"/>
        <v>92</v>
      </c>
      <c r="F15" s="14">
        <f t="shared" si="1"/>
        <v>38</v>
      </c>
      <c r="G15" s="14">
        <f t="shared" si="2"/>
        <v>54</v>
      </c>
      <c r="H15" s="21">
        <f t="shared" si="3"/>
        <v>2097257</v>
      </c>
      <c r="I15" s="21">
        <f t="shared" si="5"/>
        <v>0</v>
      </c>
      <c r="J15" s="24">
        <v>0</v>
      </c>
      <c r="K15" s="24">
        <v>0</v>
      </c>
      <c r="L15" s="24">
        <v>0</v>
      </c>
      <c r="M15" s="14">
        <f t="shared" si="4"/>
        <v>92</v>
      </c>
      <c r="N15" s="26">
        <v>38</v>
      </c>
      <c r="O15" s="24">
        <v>54</v>
      </c>
      <c r="P15" s="26">
        <v>2097257</v>
      </c>
    </row>
    <row r="16" spans="1:16" s="37" customFormat="1" ht="18" customHeight="1">
      <c r="A16" s="96"/>
      <c r="B16" s="99"/>
      <c r="C16" s="104"/>
      <c r="D16" s="8" t="s">
        <v>8</v>
      </c>
      <c r="E16" s="14">
        <f t="shared" si="0"/>
        <v>16</v>
      </c>
      <c r="F16" s="14">
        <f t="shared" si="1"/>
        <v>9</v>
      </c>
      <c r="G16" s="14">
        <f t="shared" si="2"/>
        <v>7</v>
      </c>
      <c r="H16" s="21">
        <f t="shared" si="3"/>
        <v>563669</v>
      </c>
      <c r="I16" s="21">
        <f t="shared" si="5"/>
        <v>0</v>
      </c>
      <c r="J16" s="24">
        <v>0</v>
      </c>
      <c r="K16" s="24">
        <v>0</v>
      </c>
      <c r="L16" s="24">
        <v>0</v>
      </c>
      <c r="M16" s="14">
        <f t="shared" si="4"/>
        <v>16</v>
      </c>
      <c r="N16" s="26">
        <v>9</v>
      </c>
      <c r="O16" s="24">
        <v>7</v>
      </c>
      <c r="P16" s="26">
        <v>563669</v>
      </c>
    </row>
    <row r="17" spans="1:16" s="37" customFormat="1" ht="18" customHeight="1">
      <c r="A17" s="96"/>
      <c r="B17" s="99"/>
      <c r="C17" s="105"/>
      <c r="D17" s="8" t="s">
        <v>9</v>
      </c>
      <c r="E17" s="14">
        <f t="shared" si="0"/>
        <v>18</v>
      </c>
      <c r="F17" s="14">
        <f t="shared" si="1"/>
        <v>15</v>
      </c>
      <c r="G17" s="14">
        <f t="shared" si="2"/>
        <v>3</v>
      </c>
      <c r="H17" s="21">
        <f t="shared" si="3"/>
        <v>588254</v>
      </c>
      <c r="I17" s="21">
        <f t="shared" si="5"/>
        <v>9</v>
      </c>
      <c r="J17" s="24">
        <v>7</v>
      </c>
      <c r="K17" s="24">
        <v>2</v>
      </c>
      <c r="L17" s="24">
        <v>222482</v>
      </c>
      <c r="M17" s="14">
        <f t="shared" si="4"/>
        <v>9</v>
      </c>
      <c r="N17" s="26">
        <v>8</v>
      </c>
      <c r="O17" s="24">
        <v>1</v>
      </c>
      <c r="P17" s="26">
        <v>365772</v>
      </c>
    </row>
    <row r="18" spans="1:16" s="37" customFormat="1" ht="18" customHeight="1">
      <c r="A18" s="96"/>
      <c r="B18" s="99"/>
      <c r="C18" s="103" t="s">
        <v>20</v>
      </c>
      <c r="D18" s="8" t="s">
        <v>7</v>
      </c>
      <c r="E18" s="14">
        <f t="shared" si="0"/>
        <v>15</v>
      </c>
      <c r="F18" s="14">
        <f t="shared" si="1"/>
        <v>6</v>
      </c>
      <c r="G18" s="14">
        <f t="shared" si="2"/>
        <v>9</v>
      </c>
      <c r="H18" s="21">
        <f t="shared" si="3"/>
        <v>240645</v>
      </c>
      <c r="I18" s="21">
        <f t="shared" si="5"/>
        <v>0</v>
      </c>
      <c r="J18" s="24">
        <v>0</v>
      </c>
      <c r="K18" s="24">
        <v>0</v>
      </c>
      <c r="L18" s="24">
        <v>0</v>
      </c>
      <c r="M18" s="14">
        <f t="shared" si="4"/>
        <v>15</v>
      </c>
      <c r="N18" s="26">
        <v>6</v>
      </c>
      <c r="O18" s="24">
        <v>9</v>
      </c>
      <c r="P18" s="26">
        <v>240645</v>
      </c>
    </row>
    <row r="19" spans="1:16" s="37" customFormat="1" ht="18" customHeight="1">
      <c r="A19" s="96"/>
      <c r="B19" s="99"/>
      <c r="C19" s="104"/>
      <c r="D19" s="8" t="s">
        <v>8</v>
      </c>
      <c r="E19" s="14">
        <f t="shared" si="0"/>
        <v>4</v>
      </c>
      <c r="F19" s="14">
        <f t="shared" si="1"/>
        <v>3</v>
      </c>
      <c r="G19" s="14">
        <f t="shared" si="2"/>
        <v>1</v>
      </c>
      <c r="H19" s="21">
        <f t="shared" si="3"/>
        <v>105400</v>
      </c>
      <c r="I19" s="21">
        <f t="shared" si="5"/>
        <v>0</v>
      </c>
      <c r="J19" s="24">
        <v>0</v>
      </c>
      <c r="K19" s="24">
        <v>0</v>
      </c>
      <c r="L19" s="24">
        <v>0</v>
      </c>
      <c r="M19" s="14">
        <f t="shared" si="4"/>
        <v>4</v>
      </c>
      <c r="N19" s="26">
        <v>3</v>
      </c>
      <c r="O19" s="24">
        <v>1</v>
      </c>
      <c r="P19" s="26">
        <v>105400</v>
      </c>
    </row>
    <row r="20" spans="1:16" s="37" customFormat="1" ht="18" customHeight="1">
      <c r="A20" s="96"/>
      <c r="B20" s="100"/>
      <c r="C20" s="105"/>
      <c r="D20" s="8" t="s">
        <v>9</v>
      </c>
      <c r="E20" s="14">
        <f t="shared" si="0"/>
        <v>3</v>
      </c>
      <c r="F20" s="14">
        <f t="shared" si="1"/>
        <v>2</v>
      </c>
      <c r="G20" s="14">
        <f t="shared" si="2"/>
        <v>1</v>
      </c>
      <c r="H20" s="21">
        <f t="shared" si="3"/>
        <v>48195</v>
      </c>
      <c r="I20" s="21">
        <f t="shared" si="5"/>
        <v>2</v>
      </c>
      <c r="J20" s="24">
        <v>1</v>
      </c>
      <c r="K20" s="24">
        <v>1</v>
      </c>
      <c r="L20" s="24">
        <v>21420</v>
      </c>
      <c r="M20" s="14">
        <f t="shared" si="4"/>
        <v>1</v>
      </c>
      <c r="N20" s="26">
        <v>1</v>
      </c>
      <c r="O20" s="24">
        <v>0</v>
      </c>
      <c r="P20" s="26">
        <v>26775</v>
      </c>
    </row>
    <row r="21" spans="1:16" s="37" customFormat="1" ht="18" customHeight="1">
      <c r="A21" s="96"/>
      <c r="B21" s="118" t="s">
        <v>47</v>
      </c>
      <c r="C21" s="122" t="s">
        <v>17</v>
      </c>
      <c r="D21" s="123"/>
      <c r="E21" s="14">
        <f t="shared" si="0"/>
        <v>597</v>
      </c>
      <c r="F21" s="14">
        <f t="shared" si="1"/>
        <v>265</v>
      </c>
      <c r="G21" s="14">
        <f t="shared" si="2"/>
        <v>332</v>
      </c>
      <c r="H21" s="21">
        <f t="shared" si="3"/>
        <v>17526718</v>
      </c>
      <c r="I21" s="21">
        <f t="shared" si="5"/>
        <v>25</v>
      </c>
      <c r="J21" s="21">
        <f>SUM(J22:J30)</f>
        <v>13</v>
      </c>
      <c r="K21" s="21">
        <f>SUM(K22:K30)</f>
        <v>12</v>
      </c>
      <c r="L21" s="21">
        <f>SUM(L22:L30)</f>
        <v>570360</v>
      </c>
      <c r="M21" s="14">
        <f t="shared" si="4"/>
        <v>572</v>
      </c>
      <c r="N21" s="21">
        <f>SUM(N22:N30)</f>
        <v>252</v>
      </c>
      <c r="O21" s="21">
        <f>SUM(O22:O30)</f>
        <v>320</v>
      </c>
      <c r="P21" s="32">
        <f>SUM(P22:P30)</f>
        <v>16956358</v>
      </c>
    </row>
    <row r="22" spans="1:16" s="37" customFormat="1" ht="18" customHeight="1">
      <c r="A22" s="96"/>
      <c r="B22" s="119"/>
      <c r="C22" s="98" t="s">
        <v>18</v>
      </c>
      <c r="D22" s="8" t="s">
        <v>7</v>
      </c>
      <c r="E22" s="14">
        <f t="shared" si="0"/>
        <v>342</v>
      </c>
      <c r="F22" s="14">
        <f t="shared" si="1"/>
        <v>139</v>
      </c>
      <c r="G22" s="14">
        <f t="shared" si="2"/>
        <v>203</v>
      </c>
      <c r="H22" s="21">
        <f t="shared" si="3"/>
        <v>10456750</v>
      </c>
      <c r="I22" s="21">
        <f t="shared" si="5"/>
        <v>0</v>
      </c>
      <c r="J22" s="24">
        <v>0</v>
      </c>
      <c r="K22" s="24">
        <v>0</v>
      </c>
      <c r="L22" s="24">
        <v>0</v>
      </c>
      <c r="M22" s="14">
        <f t="shared" si="4"/>
        <v>342</v>
      </c>
      <c r="N22" s="26">
        <v>139</v>
      </c>
      <c r="O22" s="24">
        <v>203</v>
      </c>
      <c r="P22" s="26">
        <v>10456750</v>
      </c>
    </row>
    <row r="23" spans="1:16" s="37" customFormat="1" ht="18" customHeight="1">
      <c r="A23" s="96"/>
      <c r="B23" s="119"/>
      <c r="C23" s="99"/>
      <c r="D23" s="8" t="s">
        <v>8</v>
      </c>
      <c r="E23" s="14">
        <f t="shared" si="0"/>
        <v>63</v>
      </c>
      <c r="F23" s="14">
        <f t="shared" si="1"/>
        <v>35</v>
      </c>
      <c r="G23" s="14">
        <f t="shared" si="2"/>
        <v>28</v>
      </c>
      <c r="H23" s="21">
        <f t="shared" si="3"/>
        <v>2576560</v>
      </c>
      <c r="I23" s="21">
        <f t="shared" si="5"/>
        <v>0</v>
      </c>
      <c r="J23" s="24">
        <v>0</v>
      </c>
      <c r="K23" s="24">
        <v>0</v>
      </c>
      <c r="L23" s="24">
        <v>0</v>
      </c>
      <c r="M23" s="14">
        <f t="shared" si="4"/>
        <v>63</v>
      </c>
      <c r="N23" s="26">
        <v>35</v>
      </c>
      <c r="O23" s="24">
        <v>28</v>
      </c>
      <c r="P23" s="26">
        <v>2576560</v>
      </c>
    </row>
    <row r="24" spans="1:16" s="37" customFormat="1" ht="18" customHeight="1">
      <c r="A24" s="96"/>
      <c r="B24" s="119"/>
      <c r="C24" s="100"/>
      <c r="D24" s="8" t="s">
        <v>9</v>
      </c>
      <c r="E24" s="14">
        <f t="shared" si="0"/>
        <v>47</v>
      </c>
      <c r="F24" s="14">
        <f t="shared" si="1"/>
        <v>27</v>
      </c>
      <c r="G24" s="14">
        <f t="shared" si="2"/>
        <v>20</v>
      </c>
      <c r="H24" s="21">
        <f t="shared" si="3"/>
        <v>1802962</v>
      </c>
      <c r="I24" s="21">
        <f t="shared" si="5"/>
        <v>14</v>
      </c>
      <c r="J24" s="24">
        <v>8</v>
      </c>
      <c r="K24" s="24">
        <v>6</v>
      </c>
      <c r="L24" s="24">
        <v>377202</v>
      </c>
      <c r="M24" s="14">
        <f t="shared" si="4"/>
        <v>33</v>
      </c>
      <c r="N24" s="26">
        <v>19</v>
      </c>
      <c r="O24" s="24">
        <v>14</v>
      </c>
      <c r="P24" s="26">
        <v>1425760</v>
      </c>
    </row>
    <row r="25" spans="1:16" s="37" customFormat="1" ht="18" customHeight="1">
      <c r="A25" s="96"/>
      <c r="B25" s="119"/>
      <c r="C25" s="103" t="s">
        <v>19</v>
      </c>
      <c r="D25" s="8" t="s">
        <v>7</v>
      </c>
      <c r="E25" s="14">
        <f t="shared" si="0"/>
        <v>91</v>
      </c>
      <c r="F25" s="14">
        <f t="shared" si="1"/>
        <v>36</v>
      </c>
      <c r="G25" s="14">
        <f t="shared" si="2"/>
        <v>55</v>
      </c>
      <c r="H25" s="21">
        <f t="shared" si="3"/>
        <v>1622283</v>
      </c>
      <c r="I25" s="21">
        <f t="shared" si="5"/>
        <v>0</v>
      </c>
      <c r="J25" s="24">
        <v>0</v>
      </c>
      <c r="K25" s="24">
        <v>0</v>
      </c>
      <c r="L25" s="24">
        <v>0</v>
      </c>
      <c r="M25" s="14">
        <f t="shared" si="4"/>
        <v>91</v>
      </c>
      <c r="N25" s="26">
        <v>36</v>
      </c>
      <c r="O25" s="24">
        <v>55</v>
      </c>
      <c r="P25" s="26">
        <v>1622283</v>
      </c>
    </row>
    <row r="26" spans="1:16" s="37" customFormat="1" ht="18" customHeight="1">
      <c r="A26" s="96"/>
      <c r="B26" s="119"/>
      <c r="C26" s="104"/>
      <c r="D26" s="8" t="s">
        <v>8</v>
      </c>
      <c r="E26" s="14">
        <f t="shared" si="0"/>
        <v>12</v>
      </c>
      <c r="F26" s="14">
        <f t="shared" si="1"/>
        <v>8</v>
      </c>
      <c r="G26" s="14">
        <f t="shared" si="2"/>
        <v>4</v>
      </c>
      <c r="H26" s="21">
        <f t="shared" si="3"/>
        <v>330050</v>
      </c>
      <c r="I26" s="21">
        <f t="shared" si="5"/>
        <v>0</v>
      </c>
      <c r="J26" s="24">
        <v>0</v>
      </c>
      <c r="K26" s="24">
        <v>0</v>
      </c>
      <c r="L26" s="24">
        <v>0</v>
      </c>
      <c r="M26" s="14">
        <f t="shared" si="4"/>
        <v>12</v>
      </c>
      <c r="N26" s="26">
        <v>8</v>
      </c>
      <c r="O26" s="24">
        <v>4</v>
      </c>
      <c r="P26" s="26">
        <v>330050</v>
      </c>
    </row>
    <row r="27" spans="1:16" s="37" customFormat="1" ht="18" customHeight="1">
      <c r="A27" s="96"/>
      <c r="B27" s="119"/>
      <c r="C27" s="105"/>
      <c r="D27" s="8" t="s">
        <v>9</v>
      </c>
      <c r="E27" s="14">
        <f t="shared" si="0"/>
        <v>14</v>
      </c>
      <c r="F27" s="14">
        <f t="shared" si="1"/>
        <v>10</v>
      </c>
      <c r="G27" s="14">
        <f t="shared" si="2"/>
        <v>4</v>
      </c>
      <c r="H27" s="21">
        <f t="shared" si="3"/>
        <v>393946</v>
      </c>
      <c r="I27" s="21">
        <f t="shared" si="5"/>
        <v>6</v>
      </c>
      <c r="J27" s="24">
        <v>4</v>
      </c>
      <c r="K27" s="24">
        <v>2</v>
      </c>
      <c r="L27" s="24">
        <v>127008</v>
      </c>
      <c r="M27" s="14">
        <f t="shared" si="4"/>
        <v>8</v>
      </c>
      <c r="N27" s="26">
        <v>6</v>
      </c>
      <c r="O27" s="24">
        <v>2</v>
      </c>
      <c r="P27" s="26">
        <v>266938</v>
      </c>
    </row>
    <row r="28" spans="1:16" s="37" customFormat="1" ht="18" customHeight="1">
      <c r="A28" s="96"/>
      <c r="B28" s="119"/>
      <c r="C28" s="103" t="s">
        <v>20</v>
      </c>
      <c r="D28" s="8" t="s">
        <v>7</v>
      </c>
      <c r="E28" s="14">
        <f t="shared" si="0"/>
        <v>20</v>
      </c>
      <c r="F28" s="14">
        <f t="shared" si="1"/>
        <v>6</v>
      </c>
      <c r="G28" s="14">
        <f t="shared" si="2"/>
        <v>14</v>
      </c>
      <c r="H28" s="21">
        <f t="shared" si="3"/>
        <v>211867</v>
      </c>
      <c r="I28" s="21">
        <f t="shared" si="5"/>
        <v>0</v>
      </c>
      <c r="J28" s="24">
        <v>0</v>
      </c>
      <c r="K28" s="24">
        <v>0</v>
      </c>
      <c r="L28" s="24">
        <v>0</v>
      </c>
      <c r="M28" s="14">
        <f t="shared" si="4"/>
        <v>20</v>
      </c>
      <c r="N28" s="26">
        <v>6</v>
      </c>
      <c r="O28" s="24">
        <v>14</v>
      </c>
      <c r="P28" s="26">
        <v>211867</v>
      </c>
    </row>
    <row r="29" spans="1:16" s="37" customFormat="1" ht="18" customHeight="1">
      <c r="A29" s="96"/>
      <c r="B29" s="119"/>
      <c r="C29" s="104"/>
      <c r="D29" s="8" t="s">
        <v>8</v>
      </c>
      <c r="E29" s="14">
        <f t="shared" si="0"/>
        <v>2</v>
      </c>
      <c r="F29" s="14">
        <f t="shared" si="1"/>
        <v>2</v>
      </c>
      <c r="G29" s="14">
        <f t="shared" si="2"/>
        <v>0</v>
      </c>
      <c r="H29" s="21">
        <f t="shared" si="3"/>
        <v>44100</v>
      </c>
      <c r="I29" s="21">
        <f t="shared" si="5"/>
        <v>0</v>
      </c>
      <c r="J29" s="24">
        <v>0</v>
      </c>
      <c r="K29" s="24">
        <v>0</v>
      </c>
      <c r="L29" s="24">
        <v>0</v>
      </c>
      <c r="M29" s="14">
        <f t="shared" si="4"/>
        <v>2</v>
      </c>
      <c r="N29" s="26">
        <v>2</v>
      </c>
      <c r="O29" s="24">
        <v>0</v>
      </c>
      <c r="P29" s="26">
        <v>44100</v>
      </c>
    </row>
    <row r="30" spans="1:16" s="37" customFormat="1" ht="18" customHeight="1">
      <c r="A30" s="96"/>
      <c r="B30" s="120"/>
      <c r="C30" s="105"/>
      <c r="D30" s="8" t="s">
        <v>9</v>
      </c>
      <c r="E30" s="14">
        <f t="shared" si="0"/>
        <v>6</v>
      </c>
      <c r="F30" s="14">
        <f t="shared" si="1"/>
        <v>2</v>
      </c>
      <c r="G30" s="14">
        <f t="shared" si="2"/>
        <v>4</v>
      </c>
      <c r="H30" s="21">
        <f t="shared" si="3"/>
        <v>88200</v>
      </c>
      <c r="I30" s="21">
        <f t="shared" si="5"/>
        <v>5</v>
      </c>
      <c r="J30" s="24">
        <v>1</v>
      </c>
      <c r="K30" s="24">
        <v>4</v>
      </c>
      <c r="L30" s="24">
        <v>66150</v>
      </c>
      <c r="M30" s="14">
        <f t="shared" si="4"/>
        <v>1</v>
      </c>
      <c r="N30" s="26">
        <v>1</v>
      </c>
      <c r="O30" s="24">
        <v>0</v>
      </c>
      <c r="P30" s="26">
        <v>22050</v>
      </c>
    </row>
    <row r="31" spans="1:16" s="37" customFormat="1" ht="18" customHeight="1">
      <c r="A31" s="96"/>
      <c r="B31" s="119" t="s">
        <v>48</v>
      </c>
      <c r="C31" s="85" t="s">
        <v>17</v>
      </c>
      <c r="D31" s="86"/>
      <c r="E31" s="14">
        <f t="shared" si="0"/>
        <v>107</v>
      </c>
      <c r="F31" s="14">
        <f t="shared" si="1"/>
        <v>53</v>
      </c>
      <c r="G31" s="14">
        <f t="shared" si="2"/>
        <v>54</v>
      </c>
      <c r="H31" s="21">
        <f t="shared" si="3"/>
        <v>3371310</v>
      </c>
      <c r="I31" s="21">
        <f t="shared" si="5"/>
        <v>14</v>
      </c>
      <c r="J31" s="21">
        <f>SUM(J32:J40)</f>
        <v>9</v>
      </c>
      <c r="K31" s="21">
        <f>SUM(K32:K40)</f>
        <v>5</v>
      </c>
      <c r="L31" s="21">
        <f>SUM(L32:L40)</f>
        <v>258300</v>
      </c>
      <c r="M31" s="14">
        <f t="shared" si="4"/>
        <v>93</v>
      </c>
      <c r="N31" s="21">
        <f>SUM(N32:N40)</f>
        <v>44</v>
      </c>
      <c r="O31" s="21">
        <f>SUM(O32:O40)</f>
        <v>49</v>
      </c>
      <c r="P31" s="32">
        <f>SUM(P32:P40)</f>
        <v>3113010</v>
      </c>
    </row>
    <row r="32" spans="1:16" s="37" customFormat="1" ht="18" customHeight="1">
      <c r="A32" s="96"/>
      <c r="B32" s="119"/>
      <c r="C32" s="98" t="s">
        <v>18</v>
      </c>
      <c r="D32" s="8" t="s">
        <v>7</v>
      </c>
      <c r="E32" s="14">
        <f t="shared" si="0"/>
        <v>47</v>
      </c>
      <c r="F32" s="14">
        <f t="shared" si="1"/>
        <v>18</v>
      </c>
      <c r="G32" s="14">
        <f t="shared" si="2"/>
        <v>29</v>
      </c>
      <c r="H32" s="21">
        <f t="shared" si="3"/>
        <v>1730280</v>
      </c>
      <c r="I32" s="21">
        <f t="shared" si="5"/>
        <v>0</v>
      </c>
      <c r="J32" s="24">
        <v>0</v>
      </c>
      <c r="K32" s="24">
        <v>0</v>
      </c>
      <c r="L32" s="24">
        <v>0</v>
      </c>
      <c r="M32" s="14">
        <f t="shared" si="4"/>
        <v>47</v>
      </c>
      <c r="N32" s="26">
        <v>18</v>
      </c>
      <c r="O32" s="24">
        <v>29</v>
      </c>
      <c r="P32" s="26">
        <v>1730280</v>
      </c>
    </row>
    <row r="33" spans="1:16" s="37" customFormat="1" ht="18" customHeight="1">
      <c r="A33" s="96"/>
      <c r="B33" s="119"/>
      <c r="C33" s="99"/>
      <c r="D33" s="8" t="s">
        <v>8</v>
      </c>
      <c r="E33" s="14">
        <f t="shared" si="0"/>
        <v>11</v>
      </c>
      <c r="F33" s="14">
        <f t="shared" si="1"/>
        <v>7</v>
      </c>
      <c r="G33" s="14">
        <f t="shared" si="2"/>
        <v>4</v>
      </c>
      <c r="H33" s="21">
        <f t="shared" si="3"/>
        <v>411900</v>
      </c>
      <c r="I33" s="21">
        <f t="shared" si="5"/>
        <v>0</v>
      </c>
      <c r="J33" s="24">
        <v>0</v>
      </c>
      <c r="K33" s="24">
        <v>0</v>
      </c>
      <c r="L33" s="24">
        <v>0</v>
      </c>
      <c r="M33" s="14">
        <f t="shared" si="4"/>
        <v>11</v>
      </c>
      <c r="N33" s="26">
        <v>7</v>
      </c>
      <c r="O33" s="24">
        <v>4</v>
      </c>
      <c r="P33" s="26">
        <v>411900</v>
      </c>
    </row>
    <row r="34" spans="1:16" s="37" customFormat="1" ht="18" customHeight="1">
      <c r="A34" s="96"/>
      <c r="B34" s="119"/>
      <c r="C34" s="100"/>
      <c r="D34" s="8" t="s">
        <v>9</v>
      </c>
      <c r="E34" s="14">
        <f t="shared" si="0"/>
        <v>15</v>
      </c>
      <c r="F34" s="14">
        <f t="shared" si="1"/>
        <v>11</v>
      </c>
      <c r="G34" s="14">
        <f t="shared" si="2"/>
        <v>4</v>
      </c>
      <c r="H34" s="21">
        <f t="shared" si="3"/>
        <v>439740</v>
      </c>
      <c r="I34" s="21">
        <f t="shared" si="5"/>
        <v>7</v>
      </c>
      <c r="J34" s="24">
        <v>5</v>
      </c>
      <c r="K34" s="24">
        <v>2</v>
      </c>
      <c r="L34" s="24">
        <v>137340</v>
      </c>
      <c r="M34" s="14">
        <f t="shared" si="4"/>
        <v>8</v>
      </c>
      <c r="N34" s="26">
        <v>6</v>
      </c>
      <c r="O34" s="24">
        <v>2</v>
      </c>
      <c r="P34" s="26">
        <v>302400</v>
      </c>
    </row>
    <row r="35" spans="1:16" s="37" customFormat="1" ht="18" customHeight="1">
      <c r="A35" s="96"/>
      <c r="B35" s="119"/>
      <c r="C35" s="103" t="s">
        <v>19</v>
      </c>
      <c r="D35" s="8" t="s">
        <v>7</v>
      </c>
      <c r="E35" s="14">
        <f t="shared" si="0"/>
        <v>15</v>
      </c>
      <c r="F35" s="14">
        <f t="shared" si="1"/>
        <v>5</v>
      </c>
      <c r="G35" s="14">
        <f t="shared" si="2"/>
        <v>10</v>
      </c>
      <c r="H35" s="21">
        <f t="shared" si="3"/>
        <v>362940</v>
      </c>
      <c r="I35" s="21">
        <f t="shared" si="5"/>
        <v>0</v>
      </c>
      <c r="J35" s="24">
        <v>0</v>
      </c>
      <c r="K35" s="24">
        <v>0</v>
      </c>
      <c r="L35" s="24">
        <v>0</v>
      </c>
      <c r="M35" s="14">
        <f t="shared" si="4"/>
        <v>15</v>
      </c>
      <c r="N35" s="26">
        <v>5</v>
      </c>
      <c r="O35" s="24">
        <v>10</v>
      </c>
      <c r="P35" s="26">
        <v>362940</v>
      </c>
    </row>
    <row r="36" spans="1:16" s="37" customFormat="1" ht="18" customHeight="1">
      <c r="A36" s="96"/>
      <c r="B36" s="119"/>
      <c r="C36" s="104"/>
      <c r="D36" s="8" t="s">
        <v>8</v>
      </c>
      <c r="E36" s="14">
        <f t="shared" si="0"/>
        <v>7</v>
      </c>
      <c r="F36" s="14">
        <f t="shared" si="1"/>
        <v>5</v>
      </c>
      <c r="G36" s="14">
        <f t="shared" si="2"/>
        <v>2</v>
      </c>
      <c r="H36" s="21">
        <f t="shared" si="3"/>
        <v>178440</v>
      </c>
      <c r="I36" s="21">
        <f t="shared" si="5"/>
        <v>0</v>
      </c>
      <c r="J36" s="24">
        <v>0</v>
      </c>
      <c r="K36" s="24">
        <v>0</v>
      </c>
      <c r="L36" s="24">
        <v>0</v>
      </c>
      <c r="M36" s="14">
        <f t="shared" si="4"/>
        <v>7</v>
      </c>
      <c r="N36" s="26">
        <v>5</v>
      </c>
      <c r="O36" s="24">
        <v>2</v>
      </c>
      <c r="P36" s="26">
        <v>178440</v>
      </c>
    </row>
    <row r="37" spans="1:16" s="37" customFormat="1" ht="18" customHeight="1">
      <c r="A37" s="96"/>
      <c r="B37" s="119"/>
      <c r="C37" s="105"/>
      <c r="D37" s="8" t="s">
        <v>9</v>
      </c>
      <c r="E37" s="14">
        <f t="shared" si="0"/>
        <v>7</v>
      </c>
      <c r="F37" s="14">
        <f t="shared" si="1"/>
        <v>5</v>
      </c>
      <c r="G37" s="14">
        <f t="shared" si="2"/>
        <v>2</v>
      </c>
      <c r="H37" s="21">
        <f t="shared" si="3"/>
        <v>151200</v>
      </c>
      <c r="I37" s="21">
        <f t="shared" si="5"/>
        <v>5</v>
      </c>
      <c r="J37" s="24">
        <v>3</v>
      </c>
      <c r="K37" s="24">
        <v>2</v>
      </c>
      <c r="L37" s="24">
        <v>90720</v>
      </c>
      <c r="M37" s="14">
        <f t="shared" si="4"/>
        <v>2</v>
      </c>
      <c r="N37" s="26">
        <v>2</v>
      </c>
      <c r="O37" s="24">
        <v>0</v>
      </c>
      <c r="P37" s="26">
        <v>60480</v>
      </c>
    </row>
    <row r="38" spans="1:16" s="37" customFormat="1" ht="18" customHeight="1">
      <c r="A38" s="96"/>
      <c r="B38" s="119"/>
      <c r="C38" s="103" t="s">
        <v>20</v>
      </c>
      <c r="D38" s="8" t="s">
        <v>7</v>
      </c>
      <c r="E38" s="14">
        <f t="shared" si="0"/>
        <v>2</v>
      </c>
      <c r="F38" s="14">
        <f t="shared" si="1"/>
        <v>1</v>
      </c>
      <c r="G38" s="14">
        <f t="shared" si="2"/>
        <v>1</v>
      </c>
      <c r="H38" s="21">
        <f t="shared" si="3"/>
        <v>37800</v>
      </c>
      <c r="I38" s="21">
        <f t="shared" si="5"/>
        <v>0</v>
      </c>
      <c r="J38" s="24">
        <v>0</v>
      </c>
      <c r="K38" s="24">
        <v>0</v>
      </c>
      <c r="L38" s="24">
        <v>0</v>
      </c>
      <c r="M38" s="14">
        <f t="shared" si="4"/>
        <v>2</v>
      </c>
      <c r="N38" s="26">
        <v>1</v>
      </c>
      <c r="O38" s="24">
        <v>1</v>
      </c>
      <c r="P38" s="26">
        <v>37800</v>
      </c>
    </row>
    <row r="39" spans="1:16" s="37" customFormat="1" ht="18" customHeight="1">
      <c r="A39" s="96"/>
      <c r="B39" s="119"/>
      <c r="C39" s="104"/>
      <c r="D39" s="8" t="s">
        <v>8</v>
      </c>
      <c r="E39" s="14">
        <f t="shared" si="0"/>
        <v>1</v>
      </c>
      <c r="F39" s="14">
        <f t="shared" si="1"/>
        <v>0</v>
      </c>
      <c r="G39" s="14">
        <f t="shared" si="2"/>
        <v>1</v>
      </c>
      <c r="H39" s="21">
        <f t="shared" si="3"/>
        <v>28770</v>
      </c>
      <c r="I39" s="21">
        <f t="shared" si="5"/>
        <v>0</v>
      </c>
      <c r="J39" s="24">
        <v>0</v>
      </c>
      <c r="K39" s="24">
        <v>0</v>
      </c>
      <c r="L39" s="24">
        <v>0</v>
      </c>
      <c r="M39" s="14">
        <f t="shared" si="4"/>
        <v>1</v>
      </c>
      <c r="N39" s="26">
        <v>0</v>
      </c>
      <c r="O39" s="24">
        <v>1</v>
      </c>
      <c r="P39" s="26">
        <v>28770</v>
      </c>
    </row>
    <row r="40" spans="1:16" ht="18" customHeight="1">
      <c r="A40" s="97"/>
      <c r="B40" s="121"/>
      <c r="C40" s="124"/>
      <c r="D40" s="9" t="s">
        <v>9</v>
      </c>
      <c r="E40" s="20">
        <f t="shared" si="0"/>
        <v>2</v>
      </c>
      <c r="F40" s="20">
        <f t="shared" si="1"/>
        <v>1</v>
      </c>
      <c r="G40" s="20">
        <f t="shared" si="2"/>
        <v>1</v>
      </c>
      <c r="H40" s="22">
        <f t="shared" si="3"/>
        <v>30240</v>
      </c>
      <c r="I40" s="22">
        <f t="shared" si="5"/>
        <v>2</v>
      </c>
      <c r="J40" s="25">
        <v>1</v>
      </c>
      <c r="K40" s="25">
        <v>1</v>
      </c>
      <c r="L40" s="25">
        <v>30240</v>
      </c>
      <c r="M40" s="20">
        <f t="shared" si="4"/>
        <v>0</v>
      </c>
      <c r="N40" s="25">
        <v>0</v>
      </c>
      <c r="O40" s="25">
        <v>0</v>
      </c>
      <c r="P40" s="34">
        <v>0</v>
      </c>
    </row>
    <row r="41" spans="1:16" ht="18" customHeight="1">
      <c r="A41" s="3"/>
      <c r="B41" s="3"/>
      <c r="C41" s="3"/>
      <c r="D41" s="3"/>
      <c r="E41" s="16"/>
      <c r="F41" s="16"/>
      <c r="G41" s="16"/>
      <c r="H41" s="16"/>
      <c r="I41" s="16"/>
      <c r="J41" s="16"/>
      <c r="K41" s="16"/>
      <c r="L41" s="16"/>
      <c r="M41" s="16"/>
      <c r="N41" s="16"/>
      <c r="O41" s="16"/>
      <c r="P41" s="16"/>
    </row>
    <row r="43" spans="1:16">
      <c r="E43" s="139"/>
      <c r="F43" s="139"/>
      <c r="G43" s="139"/>
      <c r="H43" s="139"/>
      <c r="I43" s="139"/>
      <c r="J43" s="139"/>
      <c r="K43" s="139"/>
      <c r="L43" s="139"/>
      <c r="M43" s="139"/>
      <c r="N43" s="139"/>
      <c r="O43" s="139"/>
      <c r="P43" s="139"/>
    </row>
    <row r="44" spans="1:16">
      <c r="E44" s="139"/>
      <c r="F44" s="139"/>
      <c r="G44" s="139"/>
      <c r="H44" s="139"/>
      <c r="I44" s="139"/>
      <c r="J44" s="139"/>
      <c r="K44" s="139"/>
      <c r="L44" s="139"/>
      <c r="M44" s="139"/>
      <c r="N44" s="139"/>
      <c r="O44" s="139"/>
      <c r="P44" s="139"/>
    </row>
    <row r="45" spans="1:16">
      <c r="E45" s="139"/>
      <c r="F45" s="139"/>
      <c r="G45" s="139"/>
      <c r="H45" s="139"/>
      <c r="I45" s="139"/>
      <c r="J45" s="139"/>
      <c r="K45" s="139"/>
      <c r="L45" s="139"/>
      <c r="M45" s="139"/>
      <c r="N45" s="139"/>
      <c r="O45" s="139"/>
      <c r="P45" s="139"/>
    </row>
    <row r="46" spans="1:16">
      <c r="E46" s="139"/>
      <c r="F46" s="139"/>
      <c r="G46" s="139"/>
      <c r="H46" s="139"/>
      <c r="I46" s="139"/>
      <c r="J46" s="139"/>
      <c r="K46" s="139"/>
      <c r="L46" s="139"/>
      <c r="M46" s="139"/>
      <c r="N46" s="139"/>
      <c r="O46" s="139"/>
      <c r="P46" s="139"/>
    </row>
    <row r="47" spans="1:16">
      <c r="E47" s="139"/>
      <c r="F47" s="139"/>
      <c r="G47" s="139"/>
      <c r="H47" s="139"/>
      <c r="I47" s="139"/>
      <c r="J47" s="139"/>
      <c r="K47" s="139"/>
      <c r="L47" s="139"/>
      <c r="M47" s="139"/>
      <c r="N47" s="139"/>
      <c r="O47" s="139"/>
      <c r="P47" s="139"/>
    </row>
    <row r="48" spans="1:16">
      <c r="E48" s="139"/>
      <c r="F48" s="139"/>
      <c r="G48" s="139"/>
      <c r="H48" s="139"/>
      <c r="I48" s="139"/>
      <c r="J48" s="139"/>
      <c r="K48" s="139"/>
      <c r="L48" s="139"/>
      <c r="M48" s="139"/>
      <c r="N48" s="139"/>
      <c r="O48" s="139"/>
      <c r="P48" s="139"/>
    </row>
    <row r="49" spans="5:16">
      <c r="E49" s="139"/>
      <c r="F49" s="139"/>
      <c r="G49" s="139"/>
      <c r="H49" s="139"/>
      <c r="I49" s="139"/>
      <c r="J49" s="139"/>
      <c r="K49" s="139"/>
      <c r="L49" s="139"/>
      <c r="M49" s="139"/>
      <c r="N49" s="139"/>
      <c r="O49" s="139"/>
      <c r="P49" s="139"/>
    </row>
    <row r="50" spans="5:16">
      <c r="E50" s="139"/>
      <c r="F50" s="139"/>
      <c r="G50" s="139"/>
      <c r="H50" s="139"/>
      <c r="I50" s="139"/>
      <c r="J50" s="139"/>
      <c r="K50" s="139"/>
      <c r="L50" s="139"/>
      <c r="M50" s="139"/>
      <c r="N50" s="139"/>
      <c r="O50" s="139"/>
      <c r="P50" s="139"/>
    </row>
    <row r="51" spans="5:16">
      <c r="E51" s="139"/>
      <c r="F51" s="139"/>
      <c r="G51" s="139"/>
      <c r="H51" s="139"/>
      <c r="I51" s="139"/>
      <c r="J51" s="139"/>
      <c r="K51" s="139"/>
      <c r="L51" s="139"/>
      <c r="M51" s="139"/>
      <c r="N51" s="139"/>
      <c r="O51" s="139"/>
      <c r="P51" s="139"/>
    </row>
    <row r="52" spans="5:16">
      <c r="E52" s="139"/>
      <c r="F52" s="139"/>
      <c r="G52" s="139"/>
      <c r="H52" s="139"/>
      <c r="I52" s="139"/>
      <c r="J52" s="139"/>
      <c r="K52" s="139"/>
      <c r="L52" s="139"/>
      <c r="M52" s="139"/>
      <c r="N52" s="139"/>
      <c r="O52" s="139"/>
      <c r="P52" s="139"/>
    </row>
    <row r="53" spans="5:16">
      <c r="E53" s="139"/>
      <c r="F53" s="139"/>
      <c r="G53" s="139"/>
      <c r="H53" s="139"/>
      <c r="I53" s="139"/>
      <c r="J53" s="139"/>
      <c r="K53" s="139"/>
      <c r="L53" s="139"/>
      <c r="M53" s="139"/>
      <c r="N53" s="139"/>
      <c r="O53" s="139"/>
      <c r="P53" s="139"/>
    </row>
    <row r="54" spans="5:16">
      <c r="E54" s="139"/>
      <c r="F54" s="139"/>
      <c r="G54" s="139"/>
      <c r="H54" s="139"/>
      <c r="I54" s="139"/>
      <c r="J54" s="139"/>
      <c r="K54" s="139"/>
      <c r="L54" s="139"/>
      <c r="M54" s="139"/>
      <c r="N54" s="139"/>
      <c r="O54" s="139"/>
      <c r="P54" s="139"/>
    </row>
    <row r="55" spans="5:16">
      <c r="E55" s="139"/>
      <c r="F55" s="139"/>
      <c r="G55" s="139"/>
      <c r="H55" s="139"/>
      <c r="I55" s="139"/>
      <c r="J55" s="139"/>
      <c r="K55" s="139"/>
      <c r="L55" s="139"/>
      <c r="M55" s="139"/>
      <c r="N55" s="139"/>
      <c r="O55" s="139"/>
      <c r="P55" s="139"/>
    </row>
    <row r="56" spans="5:16">
      <c r="E56" s="139"/>
      <c r="F56" s="139"/>
      <c r="G56" s="139"/>
      <c r="H56" s="139"/>
      <c r="I56" s="139"/>
      <c r="J56" s="139"/>
      <c r="K56" s="139"/>
      <c r="L56" s="139"/>
      <c r="M56" s="139"/>
      <c r="N56" s="139"/>
      <c r="O56" s="139"/>
      <c r="P56" s="139"/>
    </row>
    <row r="57" spans="5:16">
      <c r="E57" s="139"/>
      <c r="F57" s="139"/>
      <c r="G57" s="139"/>
      <c r="H57" s="139"/>
      <c r="I57" s="139"/>
      <c r="J57" s="139"/>
      <c r="K57" s="139"/>
      <c r="L57" s="139"/>
      <c r="M57" s="139"/>
      <c r="N57" s="139"/>
      <c r="O57" s="139"/>
      <c r="P57" s="139"/>
    </row>
    <row r="58" spans="5:16">
      <c r="E58" s="139"/>
      <c r="F58" s="139"/>
      <c r="G58" s="139"/>
      <c r="H58" s="139"/>
      <c r="I58" s="139"/>
      <c r="J58" s="139"/>
      <c r="K58" s="139"/>
      <c r="L58" s="139"/>
      <c r="M58" s="139"/>
      <c r="N58" s="139"/>
      <c r="O58" s="139"/>
      <c r="P58" s="139"/>
    </row>
    <row r="59" spans="5:16">
      <c r="E59" s="139"/>
      <c r="F59" s="139"/>
      <c r="G59" s="139"/>
      <c r="H59" s="139"/>
      <c r="I59" s="139"/>
      <c r="J59" s="139"/>
      <c r="K59" s="139"/>
      <c r="L59" s="139"/>
      <c r="M59" s="139"/>
      <c r="N59" s="139"/>
      <c r="O59" s="139"/>
      <c r="P59" s="139"/>
    </row>
    <row r="60" spans="5:16">
      <c r="E60" s="139"/>
      <c r="F60" s="139"/>
      <c r="G60" s="139"/>
      <c r="H60" s="139"/>
      <c r="I60" s="139"/>
      <c r="J60" s="139"/>
      <c r="K60" s="139"/>
      <c r="L60" s="139"/>
      <c r="M60" s="139"/>
      <c r="N60" s="139"/>
      <c r="O60" s="139"/>
      <c r="P60" s="139"/>
    </row>
    <row r="61" spans="5:16">
      <c r="E61" s="139"/>
      <c r="F61" s="139"/>
      <c r="G61" s="139"/>
      <c r="H61" s="139"/>
      <c r="I61" s="139"/>
      <c r="J61" s="139"/>
      <c r="K61" s="139"/>
      <c r="L61" s="139"/>
      <c r="M61" s="139"/>
      <c r="N61" s="139"/>
      <c r="O61" s="139"/>
      <c r="P61" s="139"/>
    </row>
    <row r="62" spans="5:16">
      <c r="E62" s="139"/>
      <c r="F62" s="139"/>
      <c r="G62" s="139"/>
      <c r="H62" s="139"/>
      <c r="I62" s="139"/>
      <c r="J62" s="139"/>
      <c r="K62" s="139"/>
      <c r="L62" s="139"/>
      <c r="M62" s="139"/>
      <c r="N62" s="139"/>
      <c r="O62" s="139"/>
      <c r="P62" s="139"/>
    </row>
    <row r="63" spans="5:16">
      <c r="E63" s="139"/>
      <c r="F63" s="139"/>
      <c r="G63" s="139"/>
      <c r="H63" s="139"/>
      <c r="I63" s="139"/>
      <c r="J63" s="139"/>
      <c r="K63" s="139"/>
      <c r="L63" s="139"/>
      <c r="M63" s="139"/>
      <c r="N63" s="139"/>
      <c r="O63" s="139"/>
      <c r="P63" s="139"/>
    </row>
    <row r="64" spans="5:16">
      <c r="E64" s="139"/>
      <c r="F64" s="139"/>
      <c r="G64" s="139"/>
      <c r="H64" s="139"/>
      <c r="I64" s="139"/>
      <c r="J64" s="139"/>
      <c r="K64" s="139"/>
      <c r="L64" s="139"/>
      <c r="M64" s="139"/>
      <c r="N64" s="139"/>
      <c r="O64" s="139"/>
      <c r="P64" s="139"/>
    </row>
    <row r="65" spans="5:16">
      <c r="E65" s="139"/>
      <c r="F65" s="139"/>
      <c r="G65" s="139"/>
      <c r="H65" s="139"/>
      <c r="I65" s="139"/>
      <c r="J65" s="139"/>
      <c r="K65" s="139"/>
      <c r="L65" s="139"/>
      <c r="M65" s="139"/>
      <c r="N65" s="139"/>
      <c r="O65" s="139"/>
      <c r="P65" s="139"/>
    </row>
    <row r="66" spans="5:16">
      <c r="E66" s="139"/>
      <c r="F66" s="139"/>
      <c r="G66" s="139"/>
      <c r="H66" s="139"/>
      <c r="I66" s="139"/>
      <c r="J66" s="139"/>
      <c r="K66" s="139"/>
      <c r="L66" s="139"/>
      <c r="M66" s="139"/>
      <c r="N66" s="139"/>
      <c r="O66" s="139"/>
      <c r="P66" s="139"/>
    </row>
    <row r="67" spans="5:16">
      <c r="E67" s="139"/>
      <c r="F67" s="139"/>
      <c r="G67" s="139"/>
      <c r="H67" s="139"/>
      <c r="I67" s="139"/>
      <c r="J67" s="139"/>
      <c r="K67" s="139"/>
      <c r="L67" s="139"/>
      <c r="M67" s="139"/>
      <c r="N67" s="139"/>
      <c r="O67" s="139"/>
      <c r="P67" s="139"/>
    </row>
    <row r="68" spans="5:16">
      <c r="E68" s="139"/>
      <c r="F68" s="139"/>
      <c r="G68" s="139"/>
      <c r="H68" s="139"/>
      <c r="I68" s="139"/>
      <c r="J68" s="139"/>
      <c r="K68" s="139"/>
      <c r="L68" s="139"/>
      <c r="M68" s="139"/>
      <c r="N68" s="139"/>
      <c r="O68" s="139"/>
      <c r="P68" s="139"/>
    </row>
    <row r="69" spans="5:16">
      <c r="E69" s="139"/>
      <c r="F69" s="139"/>
      <c r="G69" s="139"/>
      <c r="H69" s="139"/>
      <c r="I69" s="139"/>
      <c r="J69" s="139"/>
      <c r="K69" s="139"/>
      <c r="L69" s="139"/>
      <c r="M69" s="139"/>
      <c r="N69" s="139"/>
      <c r="O69" s="139"/>
      <c r="P69" s="139"/>
    </row>
    <row r="70" spans="5:16">
      <c r="E70" s="139"/>
      <c r="F70" s="139"/>
      <c r="G70" s="139"/>
      <c r="H70" s="139"/>
      <c r="I70" s="139"/>
      <c r="J70" s="139"/>
      <c r="K70" s="139"/>
      <c r="L70" s="139"/>
      <c r="M70" s="139"/>
      <c r="N70" s="139"/>
      <c r="O70" s="139"/>
      <c r="P70" s="139"/>
    </row>
    <row r="71" spans="5:16">
      <c r="E71" s="139"/>
      <c r="F71" s="139"/>
      <c r="G71" s="139"/>
      <c r="H71" s="139"/>
      <c r="I71" s="139"/>
      <c r="J71" s="139"/>
      <c r="K71" s="139"/>
      <c r="L71" s="139"/>
      <c r="M71" s="139"/>
      <c r="N71" s="139"/>
      <c r="O71" s="139"/>
      <c r="P71" s="139"/>
    </row>
    <row r="72" spans="5:16">
      <c r="E72" s="139"/>
      <c r="F72" s="139"/>
      <c r="G72" s="139"/>
      <c r="H72" s="139"/>
      <c r="I72" s="139"/>
      <c r="J72" s="139"/>
      <c r="K72" s="139"/>
      <c r="L72" s="139"/>
      <c r="M72" s="139"/>
      <c r="N72" s="139"/>
      <c r="O72" s="139"/>
      <c r="P72" s="139"/>
    </row>
  </sheetData>
  <mergeCells count="32">
    <mergeCell ref="O3:P3"/>
    <mergeCell ref="O4:P4"/>
    <mergeCell ref="A6:O6"/>
    <mergeCell ref="A11:A40"/>
    <mergeCell ref="B11:B20"/>
    <mergeCell ref="C11:D11"/>
    <mergeCell ref="C12:C14"/>
    <mergeCell ref="C15:C17"/>
    <mergeCell ref="C18:C20"/>
    <mergeCell ref="B21:B30"/>
    <mergeCell ref="C21:D21"/>
    <mergeCell ref="C22:C24"/>
    <mergeCell ref="C25:C27"/>
    <mergeCell ref="C28:C30"/>
    <mergeCell ref="B31:B40"/>
    <mergeCell ref="C31:D31"/>
    <mergeCell ref="C32:C34"/>
    <mergeCell ref="C35:C37"/>
    <mergeCell ref="C38:C40"/>
    <mergeCell ref="A5:P5"/>
    <mergeCell ref="A7:C10"/>
    <mergeCell ref="D7:D10"/>
    <mergeCell ref="E7:P7"/>
    <mergeCell ref="E8:H8"/>
    <mergeCell ref="I8:L8"/>
    <mergeCell ref="M8:P8"/>
    <mergeCell ref="E9:G9"/>
    <mergeCell ref="H9:H10"/>
    <mergeCell ref="I9:K9"/>
    <mergeCell ref="L9:L10"/>
    <mergeCell ref="M9:O9"/>
    <mergeCell ref="P9:P10"/>
  </mergeCells>
  <phoneticPr fontId="7" type="noConversion"/>
  <pageMargins left="0.74803149606299202" right="0.74803149606299202" top="0.59055118110236204" bottom="0.59055118110236204" header="0.31496062992126" footer="0.31496062992126"/>
  <pageSetup paperSize="8" fitToWidth="0" fitToHeight="0" orientation="landscape"/>
</worksheet>
</file>

<file path=xl/worksheets/sheet5.xml><?xml version="1.0" encoding="utf-8"?>
<worksheet xmlns="http://schemas.openxmlformats.org/spreadsheetml/2006/main" xmlns:r="http://schemas.openxmlformats.org/officeDocument/2006/relationships">
  <dimension ref="A1:P41"/>
  <sheetViews>
    <sheetView topLeftCell="D3" zoomScale="77" workbookViewId="0">
      <selection activeCell="K53" sqref="K53"/>
    </sheetView>
  </sheetViews>
  <sheetFormatPr defaultColWidth="9.33203125" defaultRowHeight="14.4"/>
  <cols>
    <col min="1" max="1" width="10.88671875" style="35" customWidth="1"/>
    <col min="2" max="3" width="14.33203125" style="35" customWidth="1"/>
    <col min="4" max="4" width="23.33203125" style="35" customWidth="1"/>
    <col min="5" max="7" width="12.109375" style="35" customWidth="1"/>
    <col min="8" max="8" width="20.88671875" style="35" customWidth="1"/>
    <col min="9" max="11" width="12.109375" customWidth="1"/>
    <col min="12" max="12" width="20.88671875" customWidth="1"/>
    <col min="13" max="15" width="12.109375" customWidth="1"/>
    <col min="16" max="16" width="20.88671875" customWidth="1"/>
  </cols>
  <sheetData>
    <row r="1" spans="1:16" s="1" customFormat="1" ht="31.5" hidden="1" customHeight="1">
      <c r="A1" s="1" t="s">
        <v>0</v>
      </c>
      <c r="B1" s="1" t="s">
        <v>11</v>
      </c>
      <c r="C1" s="1" t="s">
        <v>15</v>
      </c>
      <c r="D1" s="1" t="s">
        <v>16</v>
      </c>
      <c r="E1" s="10" t="s">
        <v>22</v>
      </c>
      <c r="F1" s="17" t="s">
        <v>53</v>
      </c>
      <c r="G1" s="1" t="s">
        <v>27</v>
      </c>
    </row>
    <row r="2" spans="1:16" s="1" customFormat="1" ht="28.5" hidden="1" customHeight="1">
      <c r="A2" s="2"/>
      <c r="B2" s="2"/>
      <c r="C2" s="2"/>
      <c r="D2" s="2"/>
      <c r="E2" s="2"/>
      <c r="F2" s="2"/>
      <c r="G2" s="2"/>
    </row>
    <row r="3" spans="1:16" s="35" customFormat="1" ht="18" customHeight="1">
      <c r="A3" s="38" t="s">
        <v>36</v>
      </c>
      <c r="B3" s="39"/>
      <c r="C3" s="39"/>
      <c r="D3" s="39"/>
      <c r="E3" s="39"/>
      <c r="F3" s="39"/>
      <c r="G3" s="39"/>
      <c r="H3" s="42"/>
      <c r="I3" s="42"/>
      <c r="J3" s="42"/>
      <c r="K3" s="42"/>
      <c r="L3" s="42"/>
      <c r="N3" s="46" t="s">
        <v>31</v>
      </c>
      <c r="O3" s="126" t="s">
        <v>34</v>
      </c>
      <c r="P3" s="127"/>
    </row>
    <row r="4" spans="1:16" s="35" customFormat="1" ht="18" customHeight="1">
      <c r="A4" s="38" t="s">
        <v>37</v>
      </c>
      <c r="B4" s="40" t="s">
        <v>16</v>
      </c>
      <c r="C4" s="41"/>
      <c r="D4" s="41"/>
      <c r="E4" s="41"/>
      <c r="F4" s="41"/>
      <c r="G4" s="41"/>
      <c r="H4" s="43"/>
      <c r="I4" s="43"/>
      <c r="J4" s="43"/>
      <c r="K4" s="44"/>
      <c r="L4" s="44"/>
      <c r="M4" s="45"/>
      <c r="N4" s="46" t="s">
        <v>42</v>
      </c>
      <c r="O4" s="126" t="s">
        <v>22</v>
      </c>
      <c r="P4" s="127"/>
    </row>
    <row r="5" spans="1:16" ht="36" customHeight="1">
      <c r="A5" s="125" t="str">
        <f>F1</f>
        <v>臺中市身心障礙者日間照顧及住宿式照顧補助(續4)</v>
      </c>
      <c r="B5" s="125"/>
      <c r="C5" s="125"/>
      <c r="D5" s="125"/>
      <c r="E5" s="125"/>
      <c r="F5" s="125"/>
      <c r="G5" s="125"/>
      <c r="H5" s="125"/>
      <c r="I5" s="125"/>
      <c r="J5" s="125"/>
      <c r="K5" s="125"/>
      <c r="L5" s="125"/>
      <c r="M5" s="125"/>
      <c r="N5" s="125"/>
      <c r="O5" s="125"/>
      <c r="P5" s="125"/>
    </row>
    <row r="6" spans="1:16" ht="18" customHeight="1">
      <c r="A6" s="77" t="s">
        <v>4</v>
      </c>
      <c r="B6" s="78"/>
      <c r="C6" s="78"/>
      <c r="D6" s="78"/>
      <c r="E6" s="78"/>
      <c r="F6" s="78"/>
      <c r="G6" s="78"/>
      <c r="H6" s="78"/>
      <c r="I6" s="78"/>
      <c r="J6" s="78"/>
      <c r="K6" s="78"/>
      <c r="L6" s="78"/>
      <c r="M6" s="78"/>
      <c r="N6" s="78"/>
      <c r="O6" s="78"/>
      <c r="P6" s="27" t="s">
        <v>35</v>
      </c>
    </row>
    <row r="7" spans="1:16" s="36" customFormat="1" ht="18" customHeight="1">
      <c r="A7" s="110" t="s">
        <v>5</v>
      </c>
      <c r="B7" s="110"/>
      <c r="C7" s="110"/>
      <c r="D7" s="114" t="s">
        <v>21</v>
      </c>
      <c r="E7" s="89" t="s">
        <v>23</v>
      </c>
      <c r="F7" s="90"/>
      <c r="G7" s="90"/>
      <c r="H7" s="90"/>
      <c r="I7" s="90"/>
      <c r="J7" s="90"/>
      <c r="K7" s="90"/>
      <c r="L7" s="90"/>
      <c r="M7" s="90"/>
      <c r="N7" s="90"/>
      <c r="O7" s="90"/>
      <c r="P7" s="90"/>
    </row>
    <row r="8" spans="1:16" s="36" customFormat="1" ht="18" customHeight="1">
      <c r="A8" s="111"/>
      <c r="B8" s="111"/>
      <c r="C8" s="111"/>
      <c r="D8" s="115"/>
      <c r="E8" s="101" t="s">
        <v>24</v>
      </c>
      <c r="F8" s="102"/>
      <c r="G8" s="102"/>
      <c r="H8" s="102"/>
      <c r="I8" s="102" t="s">
        <v>30</v>
      </c>
      <c r="J8" s="102"/>
      <c r="K8" s="102"/>
      <c r="L8" s="102"/>
      <c r="M8" s="102" t="s">
        <v>33</v>
      </c>
      <c r="N8" s="102"/>
      <c r="O8" s="102"/>
      <c r="P8" s="108"/>
    </row>
    <row r="9" spans="1:16" s="36" customFormat="1" ht="18" customHeight="1">
      <c r="A9" s="111"/>
      <c r="B9" s="111"/>
      <c r="C9" s="111"/>
      <c r="D9" s="115"/>
      <c r="E9" s="92" t="s">
        <v>25</v>
      </c>
      <c r="F9" s="87"/>
      <c r="G9" s="87"/>
      <c r="H9" s="87" t="s">
        <v>29</v>
      </c>
      <c r="I9" s="91" t="s">
        <v>25</v>
      </c>
      <c r="J9" s="87"/>
      <c r="K9" s="87"/>
      <c r="L9" s="87" t="s">
        <v>29</v>
      </c>
      <c r="M9" s="91" t="s">
        <v>25</v>
      </c>
      <c r="N9" s="87"/>
      <c r="O9" s="87"/>
      <c r="P9" s="106" t="s">
        <v>29</v>
      </c>
    </row>
    <row r="10" spans="1:16" s="36" customFormat="1" ht="18" customHeight="1">
      <c r="A10" s="112"/>
      <c r="B10" s="112"/>
      <c r="C10" s="112"/>
      <c r="D10" s="116"/>
      <c r="E10" s="11" t="s">
        <v>12</v>
      </c>
      <c r="F10" s="19" t="s">
        <v>26</v>
      </c>
      <c r="G10" s="19" t="s">
        <v>28</v>
      </c>
      <c r="H10" s="88"/>
      <c r="I10" s="23" t="s">
        <v>12</v>
      </c>
      <c r="J10" s="19" t="s">
        <v>26</v>
      </c>
      <c r="K10" s="19" t="s">
        <v>28</v>
      </c>
      <c r="L10" s="88"/>
      <c r="M10" s="23" t="s">
        <v>12</v>
      </c>
      <c r="N10" s="19" t="s">
        <v>26</v>
      </c>
      <c r="O10" s="19" t="s">
        <v>28</v>
      </c>
      <c r="P10" s="107"/>
    </row>
    <row r="11" spans="1:16" s="37" customFormat="1" ht="18" customHeight="1">
      <c r="A11" s="95" t="s">
        <v>43</v>
      </c>
      <c r="B11" s="128" t="s">
        <v>50</v>
      </c>
      <c r="C11" s="122" t="s">
        <v>17</v>
      </c>
      <c r="D11" s="123"/>
      <c r="E11" s="14">
        <f t="shared" ref="E11:E40" si="0">F11+G11</f>
        <v>47</v>
      </c>
      <c r="F11" s="14">
        <f t="shared" ref="F11:F40" si="1">J11+N11</f>
        <v>22</v>
      </c>
      <c r="G11" s="14">
        <f t="shared" ref="G11:G40" si="2">K11+O11</f>
        <v>25</v>
      </c>
      <c r="H11" s="21">
        <f t="shared" ref="H11:H40" si="3">L11+P11</f>
        <v>1276170</v>
      </c>
      <c r="I11" s="21">
        <f t="shared" ref="I11:I40" si="4">J11+K11</f>
        <v>4</v>
      </c>
      <c r="J11" s="21">
        <f>SUM(J12:J20)</f>
        <v>3</v>
      </c>
      <c r="K11" s="21">
        <f>SUM(K12:K20)</f>
        <v>1</v>
      </c>
      <c r="L11" s="21">
        <f>SUM(L12:L20)</f>
        <v>62370</v>
      </c>
      <c r="M11" s="14">
        <f t="shared" ref="M11:M40" si="5">N11+O11</f>
        <v>43</v>
      </c>
      <c r="N11" s="21">
        <f>SUM(N12:N20)</f>
        <v>19</v>
      </c>
      <c r="O11" s="21">
        <f>SUM(O12:O20)</f>
        <v>24</v>
      </c>
      <c r="P11" s="32">
        <f>SUM(P12:P20)</f>
        <v>1213800</v>
      </c>
    </row>
    <row r="12" spans="1:16" s="37" customFormat="1" ht="18" customHeight="1">
      <c r="A12" s="96"/>
      <c r="B12" s="99"/>
      <c r="C12" s="98" t="s">
        <v>18</v>
      </c>
      <c r="D12" s="8" t="s">
        <v>7</v>
      </c>
      <c r="E12" s="14">
        <f t="shared" si="0"/>
        <v>21</v>
      </c>
      <c r="F12" s="14">
        <f t="shared" si="1"/>
        <v>8</v>
      </c>
      <c r="G12" s="14">
        <f t="shared" si="2"/>
        <v>13</v>
      </c>
      <c r="H12" s="21">
        <f t="shared" si="3"/>
        <v>620400</v>
      </c>
      <c r="I12" s="21">
        <f t="shared" si="4"/>
        <v>0</v>
      </c>
      <c r="J12" s="24">
        <v>0</v>
      </c>
      <c r="K12" s="24">
        <v>0</v>
      </c>
      <c r="L12" s="24">
        <v>0</v>
      </c>
      <c r="M12" s="14">
        <f t="shared" si="5"/>
        <v>21</v>
      </c>
      <c r="N12" s="26">
        <v>8</v>
      </c>
      <c r="O12" s="24">
        <v>13</v>
      </c>
      <c r="P12" s="26">
        <v>620400</v>
      </c>
    </row>
    <row r="13" spans="1:16" s="37" customFormat="1" ht="18" customHeight="1">
      <c r="A13" s="96"/>
      <c r="B13" s="99"/>
      <c r="C13" s="99"/>
      <c r="D13" s="8" t="s">
        <v>8</v>
      </c>
      <c r="E13" s="14">
        <f t="shared" si="0"/>
        <v>3</v>
      </c>
      <c r="F13" s="14">
        <f t="shared" si="1"/>
        <v>2</v>
      </c>
      <c r="G13" s="14">
        <f t="shared" si="2"/>
        <v>1</v>
      </c>
      <c r="H13" s="21">
        <f t="shared" si="3"/>
        <v>94500</v>
      </c>
      <c r="I13" s="21">
        <f t="shared" si="4"/>
        <v>0</v>
      </c>
      <c r="J13" s="24">
        <v>0</v>
      </c>
      <c r="K13" s="24">
        <v>0</v>
      </c>
      <c r="L13" s="24">
        <v>0</v>
      </c>
      <c r="M13" s="14">
        <f t="shared" si="5"/>
        <v>3</v>
      </c>
      <c r="N13" s="26">
        <v>2</v>
      </c>
      <c r="O13" s="24">
        <v>1</v>
      </c>
      <c r="P13" s="26">
        <v>94500</v>
      </c>
    </row>
    <row r="14" spans="1:16" s="37" customFormat="1" ht="18" customHeight="1">
      <c r="A14" s="96"/>
      <c r="B14" s="99"/>
      <c r="C14" s="100"/>
      <c r="D14" s="8" t="s">
        <v>9</v>
      </c>
      <c r="E14" s="14">
        <f t="shared" si="0"/>
        <v>10</v>
      </c>
      <c r="F14" s="14">
        <f t="shared" si="1"/>
        <v>5</v>
      </c>
      <c r="G14" s="14">
        <f t="shared" si="2"/>
        <v>5</v>
      </c>
      <c r="H14" s="21">
        <f t="shared" si="3"/>
        <v>282000</v>
      </c>
      <c r="I14" s="21">
        <f t="shared" si="4"/>
        <v>2</v>
      </c>
      <c r="J14" s="24">
        <v>1</v>
      </c>
      <c r="K14" s="24">
        <v>1</v>
      </c>
      <c r="L14" s="24">
        <v>37800</v>
      </c>
      <c r="M14" s="14">
        <f t="shared" si="5"/>
        <v>8</v>
      </c>
      <c r="N14" s="26">
        <v>4</v>
      </c>
      <c r="O14" s="24">
        <v>4</v>
      </c>
      <c r="P14" s="26">
        <v>244200</v>
      </c>
    </row>
    <row r="15" spans="1:16" s="37" customFormat="1" ht="18" customHeight="1">
      <c r="A15" s="96"/>
      <c r="B15" s="99"/>
      <c r="C15" s="103" t="s">
        <v>19</v>
      </c>
      <c r="D15" s="8" t="s">
        <v>7</v>
      </c>
      <c r="E15" s="14">
        <f t="shared" si="0"/>
        <v>7</v>
      </c>
      <c r="F15" s="14">
        <f t="shared" si="1"/>
        <v>3</v>
      </c>
      <c r="G15" s="14">
        <f t="shared" si="2"/>
        <v>4</v>
      </c>
      <c r="H15" s="21">
        <f t="shared" si="3"/>
        <v>164550</v>
      </c>
      <c r="I15" s="21">
        <f t="shared" si="4"/>
        <v>0</v>
      </c>
      <c r="J15" s="24">
        <v>0</v>
      </c>
      <c r="K15" s="24">
        <v>0</v>
      </c>
      <c r="L15" s="24">
        <v>0</v>
      </c>
      <c r="M15" s="14">
        <f t="shared" si="5"/>
        <v>7</v>
      </c>
      <c r="N15" s="26">
        <v>3</v>
      </c>
      <c r="O15" s="24">
        <v>4</v>
      </c>
      <c r="P15" s="26">
        <v>164550</v>
      </c>
    </row>
    <row r="16" spans="1:16" s="37" customFormat="1" ht="18" customHeight="1">
      <c r="A16" s="96"/>
      <c r="B16" s="99"/>
      <c r="C16" s="104"/>
      <c r="D16" s="8" t="s">
        <v>8</v>
      </c>
      <c r="E16" s="14">
        <f t="shared" si="0"/>
        <v>3</v>
      </c>
      <c r="F16" s="14">
        <f t="shared" si="1"/>
        <v>2</v>
      </c>
      <c r="G16" s="14">
        <f t="shared" si="2"/>
        <v>1</v>
      </c>
      <c r="H16" s="21">
        <f t="shared" si="3"/>
        <v>64950</v>
      </c>
      <c r="I16" s="21">
        <f t="shared" si="4"/>
        <v>0</v>
      </c>
      <c r="J16" s="24">
        <v>0</v>
      </c>
      <c r="K16" s="24">
        <v>0</v>
      </c>
      <c r="L16" s="24">
        <v>0</v>
      </c>
      <c r="M16" s="14">
        <f t="shared" si="5"/>
        <v>3</v>
      </c>
      <c r="N16" s="26">
        <v>2</v>
      </c>
      <c r="O16" s="24">
        <v>1</v>
      </c>
      <c r="P16" s="26">
        <v>64950</v>
      </c>
    </row>
    <row r="17" spans="1:16" s="37" customFormat="1" ht="18" customHeight="1">
      <c r="A17" s="96"/>
      <c r="B17" s="99"/>
      <c r="C17" s="105"/>
      <c r="D17" s="8" t="s">
        <v>9</v>
      </c>
      <c r="E17" s="14">
        <f t="shared" si="0"/>
        <v>2</v>
      </c>
      <c r="F17" s="14">
        <f t="shared" si="1"/>
        <v>1</v>
      </c>
      <c r="G17" s="14">
        <f t="shared" si="2"/>
        <v>1</v>
      </c>
      <c r="H17" s="21">
        <f t="shared" si="3"/>
        <v>40320</v>
      </c>
      <c r="I17" s="21">
        <f t="shared" si="4"/>
        <v>1</v>
      </c>
      <c r="J17" s="24">
        <v>1</v>
      </c>
      <c r="K17" s="24">
        <v>0</v>
      </c>
      <c r="L17" s="24">
        <v>15120</v>
      </c>
      <c r="M17" s="14">
        <f t="shared" si="5"/>
        <v>1</v>
      </c>
      <c r="N17" s="26">
        <v>0</v>
      </c>
      <c r="O17" s="24">
        <v>1</v>
      </c>
      <c r="P17" s="26">
        <v>25200</v>
      </c>
    </row>
    <row r="18" spans="1:16" s="37" customFormat="1" ht="18" customHeight="1">
      <c r="A18" s="96"/>
      <c r="B18" s="99"/>
      <c r="C18" s="103" t="s">
        <v>20</v>
      </c>
      <c r="D18" s="8" t="s">
        <v>7</v>
      </c>
      <c r="E18" s="14">
        <f t="shared" si="0"/>
        <v>0</v>
      </c>
      <c r="F18" s="14">
        <f t="shared" si="1"/>
        <v>0</v>
      </c>
      <c r="G18" s="14">
        <f t="shared" si="2"/>
        <v>0</v>
      </c>
      <c r="H18" s="21">
        <f t="shared" si="3"/>
        <v>0</v>
      </c>
      <c r="I18" s="21">
        <f t="shared" si="4"/>
        <v>0</v>
      </c>
      <c r="J18" s="24">
        <v>0</v>
      </c>
      <c r="K18" s="24">
        <v>0</v>
      </c>
      <c r="L18" s="24">
        <v>0</v>
      </c>
      <c r="M18" s="14">
        <f t="shared" si="5"/>
        <v>0</v>
      </c>
      <c r="N18" s="26">
        <v>0</v>
      </c>
      <c r="O18" s="24">
        <v>0</v>
      </c>
      <c r="P18" s="26">
        <v>0</v>
      </c>
    </row>
    <row r="19" spans="1:16" s="37" customFormat="1" ht="18" customHeight="1">
      <c r="A19" s="96"/>
      <c r="B19" s="99"/>
      <c r="C19" s="104"/>
      <c r="D19" s="8" t="s">
        <v>8</v>
      </c>
      <c r="E19" s="14">
        <f t="shared" si="0"/>
        <v>0</v>
      </c>
      <c r="F19" s="14">
        <f t="shared" si="1"/>
        <v>0</v>
      </c>
      <c r="G19" s="14">
        <f t="shared" si="2"/>
        <v>0</v>
      </c>
      <c r="H19" s="21">
        <f t="shared" si="3"/>
        <v>0</v>
      </c>
      <c r="I19" s="21">
        <f t="shared" si="4"/>
        <v>0</v>
      </c>
      <c r="J19" s="24">
        <v>0</v>
      </c>
      <c r="K19" s="24">
        <v>0</v>
      </c>
      <c r="L19" s="24">
        <v>0</v>
      </c>
      <c r="M19" s="14">
        <f t="shared" si="5"/>
        <v>0</v>
      </c>
      <c r="N19" s="26">
        <v>0</v>
      </c>
      <c r="O19" s="24">
        <v>0</v>
      </c>
      <c r="P19" s="26">
        <v>0</v>
      </c>
    </row>
    <row r="20" spans="1:16" s="37" customFormat="1" ht="18" customHeight="1">
      <c r="A20" s="96"/>
      <c r="B20" s="100"/>
      <c r="C20" s="105"/>
      <c r="D20" s="8" t="s">
        <v>9</v>
      </c>
      <c r="E20" s="14">
        <f t="shared" si="0"/>
        <v>1</v>
      </c>
      <c r="F20" s="14">
        <f t="shared" si="1"/>
        <v>1</v>
      </c>
      <c r="G20" s="14">
        <f t="shared" si="2"/>
        <v>0</v>
      </c>
      <c r="H20" s="21">
        <f t="shared" si="3"/>
        <v>9450</v>
      </c>
      <c r="I20" s="21">
        <f t="shared" si="4"/>
        <v>1</v>
      </c>
      <c r="J20" s="24">
        <v>1</v>
      </c>
      <c r="K20" s="24">
        <v>0</v>
      </c>
      <c r="L20" s="24">
        <v>9450</v>
      </c>
      <c r="M20" s="14">
        <f t="shared" si="5"/>
        <v>0</v>
      </c>
      <c r="N20" s="26">
        <v>0</v>
      </c>
      <c r="O20" s="24">
        <v>0</v>
      </c>
      <c r="P20" s="26">
        <v>0</v>
      </c>
    </row>
    <row r="21" spans="1:16" s="37" customFormat="1" ht="18" customHeight="1">
      <c r="A21" s="96"/>
      <c r="B21" s="118" t="s">
        <v>51</v>
      </c>
      <c r="C21" s="122" t="s">
        <v>17</v>
      </c>
      <c r="D21" s="123"/>
      <c r="E21" s="14">
        <f t="shared" si="0"/>
        <v>7</v>
      </c>
      <c r="F21" s="14">
        <f t="shared" si="1"/>
        <v>3</v>
      </c>
      <c r="G21" s="14">
        <f t="shared" si="2"/>
        <v>4</v>
      </c>
      <c r="H21" s="21">
        <f t="shared" si="3"/>
        <v>145200</v>
      </c>
      <c r="I21" s="21">
        <f t="shared" si="4"/>
        <v>2</v>
      </c>
      <c r="J21" s="21">
        <f>SUM(J22:J30)</f>
        <v>0</v>
      </c>
      <c r="K21" s="21">
        <f>SUM(K22:K30)</f>
        <v>2</v>
      </c>
      <c r="L21" s="21">
        <f>SUM(L22:L30)</f>
        <v>30240</v>
      </c>
      <c r="M21" s="14">
        <f t="shared" si="5"/>
        <v>5</v>
      </c>
      <c r="N21" s="21">
        <f>SUM(N22:N30)</f>
        <v>3</v>
      </c>
      <c r="O21" s="21">
        <f>SUM(O22:O30)</f>
        <v>2</v>
      </c>
      <c r="P21" s="32">
        <f>SUM(P22:P30)</f>
        <v>114960</v>
      </c>
    </row>
    <row r="22" spans="1:16" s="37" customFormat="1" ht="18" customHeight="1">
      <c r="A22" s="96"/>
      <c r="B22" s="119"/>
      <c r="C22" s="98" t="s">
        <v>18</v>
      </c>
      <c r="D22" s="8" t="s">
        <v>7</v>
      </c>
      <c r="E22" s="14">
        <f t="shared" si="0"/>
        <v>1</v>
      </c>
      <c r="F22" s="14">
        <f t="shared" si="1"/>
        <v>0</v>
      </c>
      <c r="G22" s="14">
        <f t="shared" si="2"/>
        <v>1</v>
      </c>
      <c r="H22" s="21">
        <f t="shared" si="3"/>
        <v>25200</v>
      </c>
      <c r="I22" s="21">
        <f t="shared" si="4"/>
        <v>0</v>
      </c>
      <c r="J22" s="24">
        <v>0</v>
      </c>
      <c r="K22" s="24">
        <v>0</v>
      </c>
      <c r="L22" s="24">
        <v>0</v>
      </c>
      <c r="M22" s="14">
        <f t="shared" si="5"/>
        <v>1</v>
      </c>
      <c r="N22" s="26">
        <v>0</v>
      </c>
      <c r="O22" s="24">
        <v>1</v>
      </c>
      <c r="P22" s="26">
        <v>25200</v>
      </c>
    </row>
    <row r="23" spans="1:16" s="37" customFormat="1" ht="18" customHeight="1">
      <c r="A23" s="96"/>
      <c r="B23" s="119"/>
      <c r="C23" s="99"/>
      <c r="D23" s="8" t="s">
        <v>8</v>
      </c>
      <c r="E23" s="14">
        <f t="shared" si="0"/>
        <v>0</v>
      </c>
      <c r="F23" s="14">
        <f t="shared" si="1"/>
        <v>0</v>
      </c>
      <c r="G23" s="14">
        <f t="shared" si="2"/>
        <v>0</v>
      </c>
      <c r="H23" s="21">
        <f t="shared" si="3"/>
        <v>0</v>
      </c>
      <c r="I23" s="21">
        <f t="shared" si="4"/>
        <v>0</v>
      </c>
      <c r="J23" s="24">
        <v>0</v>
      </c>
      <c r="K23" s="24">
        <v>0</v>
      </c>
      <c r="L23" s="24">
        <v>0</v>
      </c>
      <c r="M23" s="14">
        <f t="shared" si="5"/>
        <v>0</v>
      </c>
      <c r="N23" s="26">
        <v>0</v>
      </c>
      <c r="O23" s="24">
        <v>0</v>
      </c>
      <c r="P23" s="26">
        <v>0</v>
      </c>
    </row>
    <row r="24" spans="1:16" s="37" customFormat="1" ht="18" customHeight="1">
      <c r="A24" s="96"/>
      <c r="B24" s="119"/>
      <c r="C24" s="100"/>
      <c r="D24" s="8" t="s">
        <v>9</v>
      </c>
      <c r="E24" s="14">
        <f t="shared" si="0"/>
        <v>4</v>
      </c>
      <c r="F24" s="14">
        <f t="shared" si="1"/>
        <v>2</v>
      </c>
      <c r="G24" s="14">
        <f t="shared" si="2"/>
        <v>2</v>
      </c>
      <c r="H24" s="21">
        <f t="shared" si="3"/>
        <v>80640</v>
      </c>
      <c r="I24" s="21">
        <f t="shared" si="4"/>
        <v>2</v>
      </c>
      <c r="J24" s="24">
        <v>0</v>
      </c>
      <c r="K24" s="24">
        <v>2</v>
      </c>
      <c r="L24" s="24">
        <v>30240</v>
      </c>
      <c r="M24" s="14">
        <f t="shared" si="5"/>
        <v>2</v>
      </c>
      <c r="N24" s="26">
        <v>2</v>
      </c>
      <c r="O24" s="24">
        <v>0</v>
      </c>
      <c r="P24" s="26">
        <v>50400</v>
      </c>
    </row>
    <row r="25" spans="1:16" s="37" customFormat="1" ht="18" customHeight="1">
      <c r="A25" s="96"/>
      <c r="B25" s="119"/>
      <c r="C25" s="103" t="s">
        <v>19</v>
      </c>
      <c r="D25" s="8" t="s">
        <v>7</v>
      </c>
      <c r="E25" s="14">
        <f t="shared" si="0"/>
        <v>1</v>
      </c>
      <c r="F25" s="14">
        <f t="shared" si="1"/>
        <v>0</v>
      </c>
      <c r="G25" s="14">
        <f t="shared" si="2"/>
        <v>1</v>
      </c>
      <c r="H25" s="21">
        <f t="shared" si="3"/>
        <v>19200</v>
      </c>
      <c r="I25" s="21">
        <f t="shared" si="4"/>
        <v>0</v>
      </c>
      <c r="J25" s="24">
        <v>0</v>
      </c>
      <c r="K25" s="24">
        <v>0</v>
      </c>
      <c r="L25" s="24">
        <v>0</v>
      </c>
      <c r="M25" s="14">
        <f t="shared" si="5"/>
        <v>1</v>
      </c>
      <c r="N25" s="26">
        <v>0</v>
      </c>
      <c r="O25" s="24">
        <v>1</v>
      </c>
      <c r="P25" s="26">
        <v>19200</v>
      </c>
    </row>
    <row r="26" spans="1:16" s="37" customFormat="1" ht="18" customHeight="1">
      <c r="A26" s="96"/>
      <c r="B26" s="119"/>
      <c r="C26" s="104"/>
      <c r="D26" s="8" t="s">
        <v>8</v>
      </c>
      <c r="E26" s="14">
        <f t="shared" si="0"/>
        <v>0</v>
      </c>
      <c r="F26" s="14">
        <f t="shared" si="1"/>
        <v>0</v>
      </c>
      <c r="G26" s="14">
        <f t="shared" si="2"/>
        <v>0</v>
      </c>
      <c r="H26" s="21">
        <f t="shared" si="3"/>
        <v>0</v>
      </c>
      <c r="I26" s="21">
        <f t="shared" si="4"/>
        <v>0</v>
      </c>
      <c r="J26" s="24">
        <v>0</v>
      </c>
      <c r="K26" s="24">
        <v>0</v>
      </c>
      <c r="L26" s="24">
        <v>0</v>
      </c>
      <c r="M26" s="14">
        <f t="shared" si="5"/>
        <v>0</v>
      </c>
      <c r="N26" s="26">
        <v>0</v>
      </c>
      <c r="O26" s="24">
        <v>0</v>
      </c>
      <c r="P26" s="26">
        <v>0</v>
      </c>
    </row>
    <row r="27" spans="1:16" s="37" customFormat="1" ht="18" customHeight="1">
      <c r="A27" s="96"/>
      <c r="B27" s="119"/>
      <c r="C27" s="105"/>
      <c r="D27" s="8" t="s">
        <v>9</v>
      </c>
      <c r="E27" s="14">
        <f t="shared" si="0"/>
        <v>1</v>
      </c>
      <c r="F27" s="14">
        <f t="shared" si="1"/>
        <v>1</v>
      </c>
      <c r="G27" s="14">
        <f t="shared" si="2"/>
        <v>0</v>
      </c>
      <c r="H27" s="21">
        <f t="shared" si="3"/>
        <v>20160</v>
      </c>
      <c r="I27" s="21">
        <f t="shared" si="4"/>
        <v>0</v>
      </c>
      <c r="J27" s="24">
        <v>0</v>
      </c>
      <c r="K27" s="24">
        <v>0</v>
      </c>
      <c r="L27" s="24">
        <v>0</v>
      </c>
      <c r="M27" s="14">
        <f t="shared" si="5"/>
        <v>1</v>
      </c>
      <c r="N27" s="26">
        <v>1</v>
      </c>
      <c r="O27" s="24">
        <v>0</v>
      </c>
      <c r="P27" s="26">
        <v>20160</v>
      </c>
    </row>
    <row r="28" spans="1:16" s="37" customFormat="1" ht="18" customHeight="1">
      <c r="A28" s="96"/>
      <c r="B28" s="119"/>
      <c r="C28" s="103" t="s">
        <v>20</v>
      </c>
      <c r="D28" s="8" t="s">
        <v>7</v>
      </c>
      <c r="E28" s="14">
        <f t="shared" si="0"/>
        <v>0</v>
      </c>
      <c r="F28" s="14">
        <f t="shared" si="1"/>
        <v>0</v>
      </c>
      <c r="G28" s="14">
        <f t="shared" si="2"/>
        <v>0</v>
      </c>
      <c r="H28" s="21">
        <f t="shared" si="3"/>
        <v>0</v>
      </c>
      <c r="I28" s="21">
        <f t="shared" si="4"/>
        <v>0</v>
      </c>
      <c r="J28" s="24">
        <v>0</v>
      </c>
      <c r="K28" s="24">
        <v>0</v>
      </c>
      <c r="L28" s="24">
        <v>0</v>
      </c>
      <c r="M28" s="14">
        <f t="shared" si="5"/>
        <v>0</v>
      </c>
      <c r="N28" s="26">
        <v>0</v>
      </c>
      <c r="O28" s="24">
        <v>0</v>
      </c>
      <c r="P28" s="26">
        <v>0</v>
      </c>
    </row>
    <row r="29" spans="1:16" s="37" customFormat="1" ht="18" customHeight="1">
      <c r="A29" s="96"/>
      <c r="B29" s="119"/>
      <c r="C29" s="104"/>
      <c r="D29" s="8" t="s">
        <v>8</v>
      </c>
      <c r="E29" s="14">
        <f t="shared" si="0"/>
        <v>0</v>
      </c>
      <c r="F29" s="14">
        <f t="shared" si="1"/>
        <v>0</v>
      </c>
      <c r="G29" s="14">
        <f t="shared" si="2"/>
        <v>0</v>
      </c>
      <c r="H29" s="21">
        <f t="shared" si="3"/>
        <v>0</v>
      </c>
      <c r="I29" s="21">
        <f t="shared" si="4"/>
        <v>0</v>
      </c>
      <c r="J29" s="24">
        <v>0</v>
      </c>
      <c r="K29" s="24">
        <v>0</v>
      </c>
      <c r="L29" s="24">
        <v>0</v>
      </c>
      <c r="M29" s="14">
        <f t="shared" si="5"/>
        <v>0</v>
      </c>
      <c r="N29" s="26">
        <v>0</v>
      </c>
      <c r="O29" s="24">
        <v>0</v>
      </c>
      <c r="P29" s="26">
        <v>0</v>
      </c>
    </row>
    <row r="30" spans="1:16" s="37" customFormat="1" ht="18" customHeight="1">
      <c r="A30" s="96"/>
      <c r="B30" s="120"/>
      <c r="C30" s="105"/>
      <c r="D30" s="8" t="s">
        <v>9</v>
      </c>
      <c r="E30" s="14">
        <f t="shared" si="0"/>
        <v>0</v>
      </c>
      <c r="F30" s="14">
        <f t="shared" si="1"/>
        <v>0</v>
      </c>
      <c r="G30" s="14">
        <f t="shared" si="2"/>
        <v>0</v>
      </c>
      <c r="H30" s="21">
        <f t="shared" si="3"/>
        <v>0</v>
      </c>
      <c r="I30" s="21">
        <f t="shared" si="4"/>
        <v>0</v>
      </c>
      <c r="J30" s="24">
        <v>0</v>
      </c>
      <c r="K30" s="24">
        <v>0</v>
      </c>
      <c r="L30" s="24">
        <v>0</v>
      </c>
      <c r="M30" s="14">
        <f t="shared" si="5"/>
        <v>0</v>
      </c>
      <c r="N30" s="26">
        <v>0</v>
      </c>
      <c r="O30" s="24">
        <v>0</v>
      </c>
      <c r="P30" s="26">
        <v>0</v>
      </c>
    </row>
    <row r="31" spans="1:16" s="37" customFormat="1" ht="18" customHeight="1">
      <c r="A31" s="96"/>
      <c r="B31" s="119" t="s">
        <v>52</v>
      </c>
      <c r="C31" s="85" t="s">
        <v>17</v>
      </c>
      <c r="D31" s="86"/>
      <c r="E31" s="14">
        <f t="shared" si="0"/>
        <v>0</v>
      </c>
      <c r="F31" s="14">
        <f t="shared" si="1"/>
        <v>0</v>
      </c>
      <c r="G31" s="14">
        <f t="shared" si="2"/>
        <v>0</v>
      </c>
      <c r="H31" s="21">
        <v>0</v>
      </c>
      <c r="I31" s="21">
        <f t="shared" si="4"/>
        <v>0</v>
      </c>
      <c r="J31" s="21">
        <f>SUM(J32:J40)</f>
        <v>0</v>
      </c>
      <c r="K31" s="21">
        <f>SUM(K32:K40)</f>
        <v>0</v>
      </c>
      <c r="L31" s="21">
        <f>SUM(L32:L40)</f>
        <v>0</v>
      </c>
      <c r="M31" s="14">
        <f t="shared" si="5"/>
        <v>0</v>
      </c>
      <c r="N31" s="21">
        <f>SUM(N32:N40)</f>
        <v>0</v>
      </c>
      <c r="O31" s="21">
        <f>SUM(O32:O40)</f>
        <v>0</v>
      </c>
      <c r="P31" s="32">
        <v>0</v>
      </c>
    </row>
    <row r="32" spans="1:16" s="37" customFormat="1" ht="18" customHeight="1">
      <c r="A32" s="96"/>
      <c r="B32" s="119"/>
      <c r="C32" s="98" t="s">
        <v>18</v>
      </c>
      <c r="D32" s="8" t="s">
        <v>7</v>
      </c>
      <c r="E32" s="14">
        <f t="shared" si="0"/>
        <v>0</v>
      </c>
      <c r="F32" s="14">
        <f t="shared" si="1"/>
        <v>0</v>
      </c>
      <c r="G32" s="14">
        <f t="shared" si="2"/>
        <v>0</v>
      </c>
      <c r="H32" s="21">
        <f t="shared" si="3"/>
        <v>0</v>
      </c>
      <c r="I32" s="21">
        <f t="shared" si="4"/>
        <v>0</v>
      </c>
      <c r="J32" s="24">
        <v>0</v>
      </c>
      <c r="K32" s="24">
        <v>0</v>
      </c>
      <c r="L32" s="24">
        <v>0</v>
      </c>
      <c r="M32" s="14">
        <f t="shared" si="5"/>
        <v>0</v>
      </c>
      <c r="N32" s="26">
        <v>0</v>
      </c>
      <c r="O32" s="24">
        <v>0</v>
      </c>
      <c r="P32" s="26">
        <v>0</v>
      </c>
    </row>
    <row r="33" spans="1:16" s="37" customFormat="1" ht="18" customHeight="1">
      <c r="A33" s="96"/>
      <c r="B33" s="119"/>
      <c r="C33" s="99"/>
      <c r="D33" s="8" t="s">
        <v>8</v>
      </c>
      <c r="E33" s="14">
        <f t="shared" si="0"/>
        <v>0</v>
      </c>
      <c r="F33" s="14">
        <f t="shared" si="1"/>
        <v>0</v>
      </c>
      <c r="G33" s="14">
        <f t="shared" si="2"/>
        <v>0</v>
      </c>
      <c r="H33" s="21">
        <f t="shared" si="3"/>
        <v>0</v>
      </c>
      <c r="I33" s="21">
        <f t="shared" si="4"/>
        <v>0</v>
      </c>
      <c r="J33" s="24">
        <v>0</v>
      </c>
      <c r="K33" s="24">
        <v>0</v>
      </c>
      <c r="L33" s="24">
        <v>0</v>
      </c>
      <c r="M33" s="14">
        <f t="shared" si="5"/>
        <v>0</v>
      </c>
      <c r="N33" s="26">
        <v>0</v>
      </c>
      <c r="O33" s="24">
        <v>0</v>
      </c>
      <c r="P33" s="26">
        <v>0</v>
      </c>
    </row>
    <row r="34" spans="1:16" s="37" customFormat="1" ht="18" customHeight="1">
      <c r="A34" s="96"/>
      <c r="B34" s="119"/>
      <c r="C34" s="100"/>
      <c r="D34" s="8" t="s">
        <v>9</v>
      </c>
      <c r="E34" s="14">
        <f t="shared" si="0"/>
        <v>0</v>
      </c>
      <c r="F34" s="14">
        <f t="shared" si="1"/>
        <v>0</v>
      </c>
      <c r="G34" s="14">
        <f t="shared" si="2"/>
        <v>0</v>
      </c>
      <c r="H34" s="21">
        <f t="shared" si="3"/>
        <v>0</v>
      </c>
      <c r="I34" s="21">
        <f t="shared" si="4"/>
        <v>0</v>
      </c>
      <c r="J34" s="24">
        <v>0</v>
      </c>
      <c r="K34" s="24">
        <v>0</v>
      </c>
      <c r="L34" s="24">
        <v>0</v>
      </c>
      <c r="M34" s="14">
        <f t="shared" si="5"/>
        <v>0</v>
      </c>
      <c r="N34" s="26">
        <v>0</v>
      </c>
      <c r="O34" s="24">
        <v>0</v>
      </c>
      <c r="P34" s="26">
        <v>0</v>
      </c>
    </row>
    <row r="35" spans="1:16" s="37" customFormat="1" ht="18" customHeight="1">
      <c r="A35" s="96"/>
      <c r="B35" s="119"/>
      <c r="C35" s="103" t="s">
        <v>19</v>
      </c>
      <c r="D35" s="8" t="s">
        <v>7</v>
      </c>
      <c r="E35" s="14">
        <f t="shared" si="0"/>
        <v>0</v>
      </c>
      <c r="F35" s="14">
        <f t="shared" si="1"/>
        <v>0</v>
      </c>
      <c r="G35" s="14">
        <f t="shared" si="2"/>
        <v>0</v>
      </c>
      <c r="H35" s="21">
        <f t="shared" si="3"/>
        <v>0</v>
      </c>
      <c r="I35" s="21">
        <f t="shared" si="4"/>
        <v>0</v>
      </c>
      <c r="J35" s="24">
        <v>0</v>
      </c>
      <c r="K35" s="24">
        <v>0</v>
      </c>
      <c r="L35" s="24">
        <v>0</v>
      </c>
      <c r="M35" s="14">
        <f t="shared" si="5"/>
        <v>0</v>
      </c>
      <c r="N35" s="26">
        <v>0</v>
      </c>
      <c r="O35" s="24">
        <v>0</v>
      </c>
      <c r="P35" s="26">
        <v>0</v>
      </c>
    </row>
    <row r="36" spans="1:16" s="37" customFormat="1" ht="18" customHeight="1">
      <c r="A36" s="96"/>
      <c r="B36" s="119"/>
      <c r="C36" s="104"/>
      <c r="D36" s="8" t="s">
        <v>8</v>
      </c>
      <c r="E36" s="14">
        <f t="shared" si="0"/>
        <v>0</v>
      </c>
      <c r="F36" s="14">
        <f t="shared" si="1"/>
        <v>0</v>
      </c>
      <c r="G36" s="14">
        <f t="shared" si="2"/>
        <v>0</v>
      </c>
      <c r="H36" s="21">
        <f t="shared" si="3"/>
        <v>0</v>
      </c>
      <c r="I36" s="21">
        <f t="shared" si="4"/>
        <v>0</v>
      </c>
      <c r="J36" s="24">
        <v>0</v>
      </c>
      <c r="K36" s="24">
        <v>0</v>
      </c>
      <c r="L36" s="24">
        <v>0</v>
      </c>
      <c r="M36" s="14">
        <f t="shared" si="5"/>
        <v>0</v>
      </c>
      <c r="N36" s="26">
        <v>0</v>
      </c>
      <c r="O36" s="24">
        <v>0</v>
      </c>
      <c r="P36" s="26">
        <v>0</v>
      </c>
    </row>
    <row r="37" spans="1:16" s="37" customFormat="1" ht="18" customHeight="1">
      <c r="A37" s="96"/>
      <c r="B37" s="119"/>
      <c r="C37" s="105"/>
      <c r="D37" s="8" t="s">
        <v>9</v>
      </c>
      <c r="E37" s="14">
        <f t="shared" si="0"/>
        <v>0</v>
      </c>
      <c r="F37" s="14">
        <f t="shared" si="1"/>
        <v>0</v>
      </c>
      <c r="G37" s="14">
        <f t="shared" si="2"/>
        <v>0</v>
      </c>
      <c r="H37" s="21">
        <v>0</v>
      </c>
      <c r="I37" s="21">
        <f t="shared" si="4"/>
        <v>0</v>
      </c>
      <c r="J37" s="24">
        <v>0</v>
      </c>
      <c r="K37" s="24">
        <v>0</v>
      </c>
      <c r="L37" s="24">
        <v>0</v>
      </c>
      <c r="M37" s="14">
        <f t="shared" si="5"/>
        <v>0</v>
      </c>
      <c r="N37" s="26">
        <v>0</v>
      </c>
      <c r="O37" s="24">
        <v>0</v>
      </c>
      <c r="P37" s="26">
        <v>0</v>
      </c>
    </row>
    <row r="38" spans="1:16" s="37" customFormat="1" ht="18" customHeight="1">
      <c r="A38" s="96"/>
      <c r="B38" s="119"/>
      <c r="C38" s="103" t="s">
        <v>20</v>
      </c>
      <c r="D38" s="8" t="s">
        <v>7</v>
      </c>
      <c r="E38" s="14">
        <f t="shared" si="0"/>
        <v>0</v>
      </c>
      <c r="F38" s="14">
        <f t="shared" si="1"/>
        <v>0</v>
      </c>
      <c r="G38" s="14">
        <f t="shared" si="2"/>
        <v>0</v>
      </c>
      <c r="H38" s="21">
        <f t="shared" si="3"/>
        <v>0</v>
      </c>
      <c r="I38" s="21">
        <f t="shared" si="4"/>
        <v>0</v>
      </c>
      <c r="J38" s="24">
        <v>0</v>
      </c>
      <c r="K38" s="24">
        <v>0</v>
      </c>
      <c r="L38" s="24">
        <v>0</v>
      </c>
      <c r="M38" s="14">
        <f t="shared" si="5"/>
        <v>0</v>
      </c>
      <c r="N38" s="26">
        <v>0</v>
      </c>
      <c r="O38" s="24">
        <v>0</v>
      </c>
      <c r="P38" s="26">
        <v>0</v>
      </c>
    </row>
    <row r="39" spans="1:16" s="37" customFormat="1" ht="18" customHeight="1">
      <c r="A39" s="96"/>
      <c r="B39" s="119"/>
      <c r="C39" s="104"/>
      <c r="D39" s="8" t="s">
        <v>8</v>
      </c>
      <c r="E39" s="14">
        <f t="shared" si="0"/>
        <v>0</v>
      </c>
      <c r="F39" s="14">
        <f t="shared" si="1"/>
        <v>0</v>
      </c>
      <c r="G39" s="14">
        <f t="shared" si="2"/>
        <v>0</v>
      </c>
      <c r="H39" s="21">
        <f t="shared" si="3"/>
        <v>0</v>
      </c>
      <c r="I39" s="21">
        <f t="shared" si="4"/>
        <v>0</v>
      </c>
      <c r="J39" s="24">
        <v>0</v>
      </c>
      <c r="K39" s="24">
        <v>0</v>
      </c>
      <c r="L39" s="24">
        <v>0</v>
      </c>
      <c r="M39" s="14">
        <f t="shared" si="5"/>
        <v>0</v>
      </c>
      <c r="N39" s="26">
        <v>0</v>
      </c>
      <c r="O39" s="24">
        <v>0</v>
      </c>
      <c r="P39" s="26">
        <v>0</v>
      </c>
    </row>
    <row r="40" spans="1:16" ht="18" customHeight="1">
      <c r="A40" s="97"/>
      <c r="B40" s="121"/>
      <c r="C40" s="124"/>
      <c r="D40" s="9" t="s">
        <v>9</v>
      </c>
      <c r="E40" s="20">
        <f t="shared" si="0"/>
        <v>0</v>
      </c>
      <c r="F40" s="20">
        <f t="shared" si="1"/>
        <v>0</v>
      </c>
      <c r="G40" s="20">
        <f t="shared" si="2"/>
        <v>0</v>
      </c>
      <c r="H40" s="22">
        <f t="shared" si="3"/>
        <v>0</v>
      </c>
      <c r="I40" s="22">
        <f t="shared" si="4"/>
        <v>0</v>
      </c>
      <c r="J40" s="25">
        <v>0</v>
      </c>
      <c r="K40" s="25">
        <v>0</v>
      </c>
      <c r="L40" s="25">
        <v>0</v>
      </c>
      <c r="M40" s="20">
        <f t="shared" si="5"/>
        <v>0</v>
      </c>
      <c r="N40" s="25">
        <v>0</v>
      </c>
      <c r="O40" s="25">
        <v>0</v>
      </c>
      <c r="P40" s="34">
        <v>0</v>
      </c>
    </row>
    <row r="41" spans="1:16" ht="18" customHeight="1">
      <c r="A41" s="3"/>
      <c r="B41" s="3"/>
      <c r="C41" s="3"/>
      <c r="D41" s="3"/>
      <c r="E41" s="16"/>
      <c r="F41" s="16"/>
      <c r="G41" s="16"/>
      <c r="H41" s="16"/>
      <c r="I41" s="16"/>
      <c r="J41" s="16"/>
      <c r="K41" s="16"/>
      <c r="L41" s="16"/>
      <c r="M41" s="16"/>
      <c r="N41" s="16"/>
      <c r="O41" s="16"/>
      <c r="P41" s="16"/>
    </row>
  </sheetData>
  <mergeCells count="32">
    <mergeCell ref="O3:P3"/>
    <mergeCell ref="O4:P4"/>
    <mergeCell ref="A6:O6"/>
    <mergeCell ref="A11:A40"/>
    <mergeCell ref="B11:B20"/>
    <mergeCell ref="C11:D11"/>
    <mergeCell ref="C12:C14"/>
    <mergeCell ref="C15:C17"/>
    <mergeCell ref="C18:C20"/>
    <mergeCell ref="B21:B30"/>
    <mergeCell ref="C21:D21"/>
    <mergeCell ref="C22:C24"/>
    <mergeCell ref="C25:C27"/>
    <mergeCell ref="C28:C30"/>
    <mergeCell ref="B31:B40"/>
    <mergeCell ref="C31:D31"/>
    <mergeCell ref="C32:C34"/>
    <mergeCell ref="C35:C37"/>
    <mergeCell ref="C38:C40"/>
    <mergeCell ref="A5:P5"/>
    <mergeCell ref="A7:C10"/>
    <mergeCell ref="D7:D10"/>
    <mergeCell ref="E7:P7"/>
    <mergeCell ref="E8:H8"/>
    <mergeCell ref="I8:L8"/>
    <mergeCell ref="M8:P8"/>
    <mergeCell ref="E9:G9"/>
    <mergeCell ref="H9:H10"/>
    <mergeCell ref="I9:K9"/>
    <mergeCell ref="L9:L10"/>
    <mergeCell ref="M9:O9"/>
    <mergeCell ref="P9:P10"/>
  </mergeCells>
  <phoneticPr fontId="7" type="noConversion"/>
  <pageMargins left="0.74803149606299202" right="0.74803149606299202" top="0.59055118110236204" bottom="0.59055118110236204" header="0.31496062992126" footer="0.31496062992126"/>
  <pageSetup paperSize="8" fitToWidth="0" fitToHeight="0" orientation="landscape"/>
</worksheet>
</file>

<file path=xl/worksheets/sheet6.xml><?xml version="1.0" encoding="utf-8"?>
<worksheet xmlns="http://schemas.openxmlformats.org/spreadsheetml/2006/main" xmlns:r="http://schemas.openxmlformats.org/officeDocument/2006/relationships">
  <dimension ref="A1:W18"/>
  <sheetViews>
    <sheetView tabSelected="1" topLeftCell="E15" zoomScale="77" workbookViewId="0">
      <selection activeCell="I12" sqref="I12"/>
    </sheetView>
  </sheetViews>
  <sheetFormatPr defaultColWidth="9.33203125" defaultRowHeight="14.4"/>
  <cols>
    <col min="1" max="1" width="10.88671875" style="35" customWidth="1"/>
    <col min="2" max="23" width="14" style="35" customWidth="1"/>
  </cols>
  <sheetData>
    <row r="1" spans="1:23" s="1" customFormat="1" ht="31.5" hidden="1" customHeight="1">
      <c r="A1" s="1" t="s">
        <v>0</v>
      </c>
      <c r="B1" s="1" t="s">
        <v>11</v>
      </c>
      <c r="C1" s="1" t="s">
        <v>15</v>
      </c>
      <c r="D1" s="1" t="s">
        <v>16</v>
      </c>
      <c r="E1" s="10" t="s">
        <v>22</v>
      </c>
      <c r="F1" s="17" t="s">
        <v>65</v>
      </c>
      <c r="G1" s="1" t="s">
        <v>27</v>
      </c>
    </row>
    <row r="2" spans="1:23" s="1" customFormat="1" ht="28.5" hidden="1" customHeight="1">
      <c r="A2" s="1" t="s">
        <v>54</v>
      </c>
      <c r="B2" s="1" t="s">
        <v>59</v>
      </c>
      <c r="C2" s="1" t="s">
        <v>62</v>
      </c>
      <c r="D2" s="2"/>
      <c r="E2" s="2"/>
      <c r="F2" s="2"/>
    </row>
    <row r="3" spans="1:23" s="35" customFormat="1" ht="18" customHeight="1">
      <c r="A3" s="38" t="s">
        <v>36</v>
      </c>
      <c r="B3" s="39"/>
      <c r="C3" s="39"/>
      <c r="D3" s="39"/>
      <c r="E3" s="39"/>
      <c r="F3" s="39"/>
      <c r="G3" s="39"/>
      <c r="H3" s="42"/>
      <c r="I3" s="42"/>
      <c r="J3" s="42"/>
      <c r="K3" s="42"/>
      <c r="L3" s="42"/>
      <c r="P3" s="70"/>
      <c r="Q3" s="70"/>
      <c r="R3" s="70"/>
      <c r="S3" s="70"/>
      <c r="T3" s="70"/>
      <c r="U3" s="47" t="s">
        <v>31</v>
      </c>
      <c r="V3" s="126" t="s">
        <v>34</v>
      </c>
      <c r="W3" s="127"/>
    </row>
    <row r="4" spans="1:23" s="35" customFormat="1" ht="18" customHeight="1">
      <c r="A4" s="38" t="s">
        <v>37</v>
      </c>
      <c r="B4" s="40" t="s">
        <v>16</v>
      </c>
      <c r="C4" s="41"/>
      <c r="D4" s="41"/>
      <c r="E4" s="41"/>
      <c r="F4" s="41"/>
      <c r="G4" s="41"/>
      <c r="H4" s="43"/>
      <c r="I4" s="43"/>
      <c r="J4" s="43"/>
      <c r="K4" s="44"/>
      <c r="L4" s="44"/>
      <c r="M4" s="69"/>
      <c r="N4" s="69"/>
      <c r="O4" s="69"/>
      <c r="P4" s="69"/>
      <c r="Q4" s="69"/>
      <c r="R4" s="69"/>
      <c r="S4" s="69"/>
      <c r="T4" s="69"/>
      <c r="U4" s="47" t="s">
        <v>42</v>
      </c>
      <c r="V4" s="126" t="s">
        <v>22</v>
      </c>
      <c r="W4" s="127"/>
    </row>
    <row r="5" spans="1:23" ht="36" customHeight="1">
      <c r="A5" s="125" t="str">
        <f>F1</f>
        <v>臺中市身心障礙者日間照顧及住宿式照顧補助(續5完)</v>
      </c>
      <c r="B5" s="125"/>
      <c r="C5" s="125"/>
      <c r="D5" s="125"/>
      <c r="E5" s="125"/>
      <c r="F5" s="125"/>
      <c r="G5" s="125"/>
      <c r="H5" s="125"/>
      <c r="I5" s="125"/>
      <c r="J5" s="125"/>
      <c r="K5" s="125"/>
      <c r="L5" s="125"/>
      <c r="M5" s="125"/>
      <c r="N5" s="125"/>
      <c r="O5" s="125"/>
      <c r="P5" s="125"/>
      <c r="Q5" s="125"/>
      <c r="R5" s="125"/>
      <c r="S5" s="125"/>
      <c r="T5" s="125"/>
      <c r="U5" s="125"/>
      <c r="V5" s="125"/>
      <c r="W5" s="125"/>
    </row>
    <row r="6" spans="1:23" ht="18" customHeight="1">
      <c r="A6" s="77" t="s">
        <v>4</v>
      </c>
      <c r="B6" s="78"/>
      <c r="C6" s="78"/>
      <c r="D6" s="78"/>
      <c r="E6" s="78"/>
      <c r="F6" s="78"/>
      <c r="G6" s="78"/>
      <c r="H6" s="78"/>
      <c r="I6" s="78"/>
      <c r="J6" s="78"/>
      <c r="K6" s="78"/>
      <c r="L6" s="78"/>
      <c r="M6" s="78"/>
      <c r="N6" s="78"/>
      <c r="O6" s="78"/>
      <c r="P6" s="4"/>
      <c r="Q6" s="4"/>
      <c r="R6" s="4"/>
      <c r="S6" s="4"/>
      <c r="T6" s="4"/>
      <c r="U6" s="4"/>
      <c r="V6" s="112" t="s">
        <v>35</v>
      </c>
      <c r="W6" s="112"/>
    </row>
    <row r="7" spans="1:23" s="36" customFormat="1" ht="20.100000000000001" customHeight="1">
      <c r="A7" s="136" t="s">
        <v>21</v>
      </c>
      <c r="B7" s="135" t="s">
        <v>60</v>
      </c>
      <c r="C7" s="135"/>
      <c r="D7" s="135"/>
      <c r="E7" s="135"/>
      <c r="F7" s="135"/>
      <c r="G7" s="135"/>
      <c r="H7" s="135"/>
      <c r="I7" s="135"/>
      <c r="J7" s="135"/>
      <c r="K7" s="135"/>
      <c r="L7" s="135"/>
      <c r="M7" s="135"/>
      <c r="N7" s="135"/>
      <c r="O7" s="135"/>
      <c r="P7" s="135"/>
      <c r="Q7" s="135"/>
      <c r="R7" s="135"/>
      <c r="S7" s="135"/>
      <c r="T7" s="135"/>
      <c r="U7" s="135"/>
      <c r="V7" s="135"/>
      <c r="W7" s="135"/>
    </row>
    <row r="8" spans="1:23" s="36" customFormat="1" ht="20.100000000000001" customHeight="1">
      <c r="A8" s="137"/>
      <c r="B8" s="130" t="s">
        <v>24</v>
      </c>
      <c r="C8" s="118"/>
      <c r="D8" s="118" t="s">
        <v>63</v>
      </c>
      <c r="E8" s="118"/>
      <c r="F8" s="118" t="s">
        <v>66</v>
      </c>
      <c r="G8" s="118"/>
      <c r="H8" s="118" t="s">
        <v>67</v>
      </c>
      <c r="I8" s="118"/>
      <c r="J8" s="118" t="s">
        <v>70</v>
      </c>
      <c r="K8" s="118"/>
      <c r="L8" s="118" t="s">
        <v>71</v>
      </c>
      <c r="M8" s="118"/>
      <c r="N8" s="118" t="s">
        <v>72</v>
      </c>
      <c r="O8" s="118"/>
      <c r="P8" s="131" t="s">
        <v>74</v>
      </c>
      <c r="Q8" s="132"/>
      <c r="R8" s="129" t="s">
        <v>75</v>
      </c>
      <c r="S8" s="130"/>
      <c r="T8" s="129" t="s">
        <v>76</v>
      </c>
      <c r="U8" s="130"/>
      <c r="V8" s="118" t="s">
        <v>52</v>
      </c>
      <c r="W8" s="129"/>
    </row>
    <row r="9" spans="1:23" s="37" customFormat="1" ht="17.399999999999999" customHeight="1">
      <c r="A9" s="138"/>
      <c r="B9" s="23" t="s">
        <v>61</v>
      </c>
      <c r="C9" s="19" t="s">
        <v>29</v>
      </c>
      <c r="D9" s="19" t="s">
        <v>61</v>
      </c>
      <c r="E9" s="19" t="s">
        <v>29</v>
      </c>
      <c r="F9" s="19" t="s">
        <v>61</v>
      </c>
      <c r="G9" s="19" t="s">
        <v>29</v>
      </c>
      <c r="H9" s="19" t="s">
        <v>61</v>
      </c>
      <c r="I9" s="19" t="s">
        <v>29</v>
      </c>
      <c r="J9" s="19" t="s">
        <v>61</v>
      </c>
      <c r="K9" s="19" t="s">
        <v>29</v>
      </c>
      <c r="L9" s="19" t="s">
        <v>61</v>
      </c>
      <c r="M9" s="19" t="s">
        <v>29</v>
      </c>
      <c r="N9" s="19" t="s">
        <v>61</v>
      </c>
      <c r="O9" s="19" t="s">
        <v>29</v>
      </c>
      <c r="P9" s="19" t="s">
        <v>61</v>
      </c>
      <c r="Q9" s="19" t="s">
        <v>29</v>
      </c>
      <c r="R9" s="19" t="s">
        <v>61</v>
      </c>
      <c r="S9" s="19" t="s">
        <v>29</v>
      </c>
      <c r="T9" s="19" t="s">
        <v>61</v>
      </c>
      <c r="U9" s="19" t="s">
        <v>29</v>
      </c>
      <c r="V9" s="19" t="s">
        <v>61</v>
      </c>
      <c r="W9" s="28" t="s">
        <v>29</v>
      </c>
    </row>
    <row r="10" spans="1:23" s="37" customFormat="1" ht="105.75" customHeight="1">
      <c r="A10" s="50" t="s">
        <v>24</v>
      </c>
      <c r="B10" s="21">
        <f t="shared" ref="B10:W10" si="0">SUM(B11:B13)</f>
        <v>5125</v>
      </c>
      <c r="C10" s="21">
        <f t="shared" si="0"/>
        <v>225544388</v>
      </c>
      <c r="D10" s="21">
        <f t="shared" si="0"/>
        <v>1479</v>
      </c>
      <c r="E10" s="21">
        <f t="shared" si="0"/>
        <v>63384495</v>
      </c>
      <c r="F10" s="21">
        <f t="shared" si="0"/>
        <v>945</v>
      </c>
      <c r="G10" s="21">
        <f t="shared" si="0"/>
        <v>37868274</v>
      </c>
      <c r="H10" s="21">
        <f t="shared" si="0"/>
        <v>0</v>
      </c>
      <c r="I10" s="21">
        <f t="shared" si="0"/>
        <v>0</v>
      </c>
      <c r="J10" s="21">
        <f t="shared" si="0"/>
        <v>255</v>
      </c>
      <c r="K10" s="21">
        <f t="shared" si="0"/>
        <v>13400625</v>
      </c>
      <c r="L10" s="21">
        <f t="shared" si="0"/>
        <v>2446</v>
      </c>
      <c r="M10" s="21">
        <f t="shared" si="0"/>
        <v>110890994</v>
      </c>
      <c r="N10" s="21">
        <f t="shared" si="0"/>
        <v>0</v>
      </c>
      <c r="O10" s="21">
        <f t="shared" si="0"/>
        <v>0</v>
      </c>
      <c r="P10" s="21">
        <f t="shared" si="0"/>
        <v>0</v>
      </c>
      <c r="Q10" s="21">
        <f t="shared" si="0"/>
        <v>0</v>
      </c>
      <c r="R10" s="21">
        <f t="shared" si="0"/>
        <v>0</v>
      </c>
      <c r="S10" s="21">
        <f t="shared" si="0"/>
        <v>0</v>
      </c>
      <c r="T10" s="21">
        <f t="shared" si="0"/>
        <v>0</v>
      </c>
      <c r="U10" s="21">
        <f t="shared" si="0"/>
        <v>0</v>
      </c>
      <c r="V10" s="21">
        <f t="shared" si="0"/>
        <v>0</v>
      </c>
      <c r="W10" s="32">
        <f t="shared" si="0"/>
        <v>0</v>
      </c>
    </row>
    <row r="11" spans="1:23" s="37" customFormat="1" ht="105.75" customHeight="1">
      <c r="A11" s="51" t="s">
        <v>7</v>
      </c>
      <c r="B11" s="57">
        <f t="shared" ref="B11:C13" si="1">D11+F11+H11+J11+L11+N11+V11</f>
        <v>2004</v>
      </c>
      <c r="C11" s="61">
        <f t="shared" si="1"/>
        <v>74701119</v>
      </c>
      <c r="D11" s="64">
        <v>48</v>
      </c>
      <c r="E11" s="24">
        <v>2473794</v>
      </c>
      <c r="F11" s="24">
        <v>672</v>
      </c>
      <c r="G11" s="24">
        <v>23922723</v>
      </c>
      <c r="H11" s="24">
        <v>0</v>
      </c>
      <c r="I11" s="24">
        <v>0</v>
      </c>
      <c r="J11" s="24">
        <v>81</v>
      </c>
      <c r="K11" s="24">
        <v>3741040</v>
      </c>
      <c r="L11" s="24">
        <v>1203</v>
      </c>
      <c r="M11" s="24">
        <v>44563562</v>
      </c>
      <c r="N11" s="24">
        <v>0</v>
      </c>
      <c r="O11" s="24">
        <v>0</v>
      </c>
      <c r="P11" s="24">
        <v>0</v>
      </c>
      <c r="Q11" s="24">
        <v>0</v>
      </c>
      <c r="R11" s="24">
        <v>0</v>
      </c>
      <c r="S11" s="24">
        <v>0</v>
      </c>
      <c r="T11" s="24">
        <v>0</v>
      </c>
      <c r="U11" s="24">
        <v>0</v>
      </c>
      <c r="V11" s="24">
        <v>0</v>
      </c>
      <c r="W11" s="71">
        <v>0</v>
      </c>
    </row>
    <row r="12" spans="1:23" s="37" customFormat="1" ht="105.75" customHeight="1">
      <c r="A12" s="51" t="s">
        <v>8</v>
      </c>
      <c r="B12" s="58">
        <f t="shared" si="1"/>
        <v>1471</v>
      </c>
      <c r="C12" s="62">
        <f t="shared" si="1"/>
        <v>77833132</v>
      </c>
      <c r="D12" s="65">
        <v>198</v>
      </c>
      <c r="E12" s="67">
        <v>10589915</v>
      </c>
      <c r="F12" s="67">
        <v>235</v>
      </c>
      <c r="G12" s="67">
        <v>11850201</v>
      </c>
      <c r="H12" s="67">
        <v>0</v>
      </c>
      <c r="I12" s="67">
        <v>0</v>
      </c>
      <c r="J12" s="67">
        <v>123</v>
      </c>
      <c r="K12" s="67">
        <v>6965145</v>
      </c>
      <c r="L12" s="67">
        <v>915</v>
      </c>
      <c r="M12" s="67">
        <v>48427871</v>
      </c>
      <c r="N12" s="67">
        <v>0</v>
      </c>
      <c r="O12" s="67">
        <v>0</v>
      </c>
      <c r="P12" s="67">
        <v>0</v>
      </c>
      <c r="Q12" s="67">
        <v>0</v>
      </c>
      <c r="R12" s="67">
        <v>0</v>
      </c>
      <c r="S12" s="67">
        <v>0</v>
      </c>
      <c r="T12" s="67">
        <v>0</v>
      </c>
      <c r="U12" s="67">
        <v>0</v>
      </c>
      <c r="V12" s="67">
        <v>0</v>
      </c>
      <c r="W12" s="71">
        <v>0</v>
      </c>
    </row>
    <row r="13" spans="1:23" s="37" customFormat="1" ht="105.75" customHeight="1">
      <c r="A13" s="52" t="s">
        <v>9</v>
      </c>
      <c r="B13" s="15">
        <f t="shared" si="1"/>
        <v>1650</v>
      </c>
      <c r="C13" s="63">
        <f t="shared" si="1"/>
        <v>73010137</v>
      </c>
      <c r="D13" s="66">
        <v>1233</v>
      </c>
      <c r="E13" s="68">
        <v>50320786</v>
      </c>
      <c r="F13" s="68">
        <v>38</v>
      </c>
      <c r="G13" s="68">
        <v>2095350</v>
      </c>
      <c r="H13" s="68">
        <v>0</v>
      </c>
      <c r="I13" s="68">
        <v>0</v>
      </c>
      <c r="J13" s="68">
        <v>51</v>
      </c>
      <c r="K13" s="68">
        <v>2694440</v>
      </c>
      <c r="L13" s="68">
        <v>328</v>
      </c>
      <c r="M13" s="68">
        <v>17899561</v>
      </c>
      <c r="N13" s="68">
        <v>0</v>
      </c>
      <c r="O13" s="68">
        <v>0</v>
      </c>
      <c r="P13" s="68">
        <v>0</v>
      </c>
      <c r="Q13" s="68">
        <v>0</v>
      </c>
      <c r="R13" s="68">
        <v>0</v>
      </c>
      <c r="S13" s="68">
        <v>0</v>
      </c>
      <c r="T13" s="68">
        <v>0</v>
      </c>
      <c r="U13" s="68">
        <v>0</v>
      </c>
      <c r="V13" s="68">
        <v>0</v>
      </c>
      <c r="W13" s="72">
        <v>0</v>
      </c>
    </row>
    <row r="14" spans="1:23" s="37" customFormat="1" ht="94.5" customHeight="1">
      <c r="A14" s="53" t="s">
        <v>55</v>
      </c>
      <c r="B14" s="133"/>
      <c r="C14" s="134"/>
      <c r="D14" s="134"/>
      <c r="E14" s="134"/>
      <c r="F14" s="134"/>
      <c r="G14" s="134"/>
      <c r="H14" s="134"/>
      <c r="I14" s="134"/>
      <c r="J14" s="134"/>
      <c r="K14" s="134"/>
      <c r="L14" s="134"/>
      <c r="M14" s="134"/>
      <c r="N14" s="134"/>
      <c r="O14" s="134"/>
      <c r="P14" s="134"/>
      <c r="Q14" s="134"/>
      <c r="R14" s="134"/>
      <c r="S14" s="134"/>
      <c r="T14" s="134"/>
      <c r="U14" s="134"/>
      <c r="V14" s="134"/>
      <c r="W14" s="134"/>
    </row>
    <row r="15" spans="1:23" s="75" customFormat="1" ht="27.15" customHeight="1">
      <c r="A15" s="54" t="s">
        <v>56</v>
      </c>
      <c r="B15" s="55"/>
      <c r="C15" s="55"/>
      <c r="D15" s="54"/>
      <c r="E15" s="54" t="s">
        <v>64</v>
      </c>
      <c r="F15" s="55"/>
      <c r="G15" s="56"/>
      <c r="H15" s="55"/>
      <c r="I15" s="56" t="s">
        <v>68</v>
      </c>
      <c r="J15" s="54"/>
      <c r="K15" s="55"/>
      <c r="L15" s="55"/>
      <c r="M15" s="55"/>
      <c r="N15" s="54" t="s">
        <v>73</v>
      </c>
      <c r="O15" s="16"/>
      <c r="P15" s="16"/>
      <c r="Q15" s="16"/>
      <c r="R15" s="16"/>
      <c r="S15" s="16"/>
      <c r="T15" s="16"/>
      <c r="U15" s="16"/>
      <c r="V15" s="16"/>
      <c r="W15" s="73" t="s">
        <v>77</v>
      </c>
    </row>
    <row r="16" spans="1:23" s="35" customFormat="1" ht="18" customHeight="1">
      <c r="A16" s="55"/>
      <c r="B16" s="55"/>
      <c r="C16" s="55"/>
      <c r="D16" s="55"/>
      <c r="E16" s="55"/>
      <c r="F16" s="55"/>
      <c r="G16" s="56"/>
      <c r="H16" s="55"/>
      <c r="I16" s="56" t="s">
        <v>69</v>
      </c>
      <c r="J16" s="55"/>
      <c r="K16" s="55"/>
      <c r="L16" s="55"/>
      <c r="M16" s="55"/>
      <c r="N16" s="55"/>
      <c r="O16" s="16"/>
      <c r="P16" s="16"/>
      <c r="Q16" s="16"/>
      <c r="R16" s="16"/>
      <c r="S16" s="16"/>
      <c r="T16" s="16"/>
      <c r="U16" s="16"/>
      <c r="V16" s="16"/>
      <c r="W16" s="16"/>
    </row>
    <row r="17" spans="1:23" s="35" customFormat="1" ht="18" customHeight="1">
      <c r="A17" s="56" t="s">
        <v>57</v>
      </c>
      <c r="B17" s="59"/>
      <c r="C17" s="59"/>
      <c r="D17" s="59"/>
      <c r="E17" s="59"/>
      <c r="F17" s="59"/>
      <c r="G17" s="59"/>
      <c r="H17" s="59"/>
      <c r="I17" s="59"/>
      <c r="J17" s="59"/>
      <c r="K17" s="59"/>
      <c r="L17" s="59"/>
      <c r="M17" s="59"/>
      <c r="N17" s="59"/>
      <c r="O17" s="59"/>
      <c r="P17" s="59"/>
      <c r="Q17" s="59"/>
      <c r="R17" s="59"/>
      <c r="S17" s="59"/>
      <c r="T17" s="59"/>
      <c r="U17" s="59"/>
    </row>
    <row r="18" spans="1:23" ht="16.2">
      <c r="A18" s="56" t="s">
        <v>58</v>
      </c>
      <c r="B18" s="60"/>
      <c r="C18" s="60"/>
      <c r="D18" s="60"/>
      <c r="E18" s="60"/>
      <c r="F18" s="60"/>
      <c r="G18" s="60"/>
      <c r="H18" s="60"/>
      <c r="I18" s="60"/>
      <c r="J18" s="60"/>
      <c r="K18" s="60"/>
      <c r="L18" s="60"/>
      <c r="M18" s="60"/>
      <c r="N18" s="60"/>
      <c r="O18" s="60"/>
      <c r="P18" s="60"/>
      <c r="Q18" s="60"/>
      <c r="R18" s="60"/>
      <c r="S18" s="60"/>
      <c r="T18" s="60"/>
      <c r="U18" s="60"/>
      <c r="W18" s="74"/>
    </row>
  </sheetData>
  <mergeCells count="19">
    <mergeCell ref="V3:W3"/>
    <mergeCell ref="V4:W4"/>
    <mergeCell ref="A6:O6"/>
    <mergeCell ref="V6:W6"/>
    <mergeCell ref="B14:W14"/>
    <mergeCell ref="J8:K8"/>
    <mergeCell ref="L8:M8"/>
    <mergeCell ref="N8:O8"/>
    <mergeCell ref="V8:W8"/>
    <mergeCell ref="B7:W7"/>
    <mergeCell ref="A5:W5"/>
    <mergeCell ref="A7:A9"/>
    <mergeCell ref="T8:U8"/>
    <mergeCell ref="B8:C8"/>
    <mergeCell ref="D8:E8"/>
    <mergeCell ref="F8:G8"/>
    <mergeCell ref="P8:Q8"/>
    <mergeCell ref="R8:S8"/>
    <mergeCell ref="H8:I8"/>
  </mergeCells>
  <phoneticPr fontId="7" type="noConversion"/>
  <pageMargins left="0.74803149606299202" right="0.74803149606299202" top="0.59055118110236204" bottom="0.59055118110236204" header="0.31496062992126" footer="0.31496062992126"/>
  <pageSetup paperSize="9" scale="56" fitToWidth="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11</vt:i4>
      </vt:variant>
    </vt:vector>
  </HeadingPairs>
  <TitlesOfParts>
    <vt:vector size="17" baseType="lpstr">
      <vt:lpstr>10730-05-06-1</vt:lpstr>
      <vt:lpstr>10730-05-06-2</vt:lpstr>
      <vt:lpstr>10730-05-06-3</vt:lpstr>
      <vt:lpstr>10730-05-06-4</vt:lpstr>
      <vt:lpstr>10730-05-06-5</vt:lpstr>
      <vt:lpstr>10730-05-06-6</vt:lpstr>
      <vt:lpstr>'10730-05-06-2'!pp</vt:lpstr>
      <vt:lpstr>'10730-05-06-3'!pp</vt:lpstr>
      <vt:lpstr>'10730-05-06-4'!pp</vt:lpstr>
      <vt:lpstr>'10730-05-06-5'!pp</vt:lpstr>
      <vt:lpstr>'10730-05-06-6'!pp</vt:lpstr>
      <vt:lpstr>pp</vt:lpstr>
      <vt:lpstr>'10730-05-06-1'!Print_Area</vt:lpstr>
      <vt:lpstr>'10730-05-06-2'!Print_Area</vt:lpstr>
      <vt:lpstr>'10730-05-06-3'!Print_Area</vt:lpstr>
      <vt:lpstr>'10730-05-06-4'!Print_Area</vt:lpstr>
      <vt:lpstr>'10730-05-06-5'!Print_Area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kiki60421</cp:lastModifiedBy>
  <dcterms:modified xsi:type="dcterms:W3CDTF">2021-10-18T06:54:13Z</dcterms:modified>
</cp:coreProperties>
</file>